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Flows'!$A$1:$E$61</definedName>
    <definedName name="_xlnm.Print_Area" localSheetId="2">'ChangesInEquity'!$A$1:$K$36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<sst xmlns="http://schemas.openxmlformats.org/spreadsheetml/2006/main" count="199" uniqueCount="152">
  <si>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</si>
  <si>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</si>
  <si>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</si>
  <si>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</si>
  <si>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</si>
  <si>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</si>
  <si>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</si>
  <si>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</si>
  <si>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</si>
  <si>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</si>
  <si>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</si>
  <si>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</si>
  <si>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</si>
  <si>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</si>
  <si>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</si>
  <si>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</si>
  <si>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</si>
  <si>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</si>
  <si>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</si>
  <si>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</si>
  <si>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</si>
  <si>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</si>
  <si>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</si>
  <si>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</si>
  <si>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</si>
  <si>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</si>
  <si>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</si>
  <si>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</si>
  <si>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</si>
  <si>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</si>
  <si>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</si>
  <si>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</si>
  <si>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</si>
  <si>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</si>
  <si>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</si>
  <si>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</si>
  <si>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</si>
  <si>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</si>
  <si>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</si>
  <si>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</si>
  <si>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</si>
  <si>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</si>
  <si>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</si>
  <si>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</si>
  <si>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</si>
  <si>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</si>
  <si>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</si>
  <si>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</si>
  <si>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</si>
  <si>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</si>
  <si>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</si>
  <si>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</si>
  <si>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</si>
  <si>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</si>
  <si>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</si>
  <si>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</si>
  <si>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</si>
  <si>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</si>
  <si>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</si>
  <si>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</si>
  <si>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</si>
  <si>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</si>
  <si>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</si>
  <si>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</si>
  <si>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</si>
  <si>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</si>
  <si>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</si>
  <si>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</si>
  <si>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</si>
  <si>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</si>
  <si>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</si>
  <si>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</si>
  <si>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</si>
  <si>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</si>
  <si>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</si>
  <si>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</si>
  <si>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</si>
  <si>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</si>
  <si>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</si>
  <si>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</si>
  <si>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</si>
  <si>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</si>
  <si>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</si>
  <si>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</si>
  <si>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</si>
  <si>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</si>
  <si>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</si>
  <si>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</si>
  <si>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</si>
  <si>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</si>
  <si>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</si>
  <si>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</si>
  <si>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</si>
  <si>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</si>
  <si>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</si>
  <si>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</si>
  <si>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</si>
  <si>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</si>
  <si>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</si>
  <si>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</si>
  <si>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</si>
  <si>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</si>
  <si>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</si>
  <si>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</si>
  <si>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</si>
  <si>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Balance at 1 July 2011</t>
  </si>
  <si>
    <t>FYE 2012</t>
  </si>
  <si>
    <t>with the Audited Financial Statements for the year ended 30 June 2012 and</t>
  </si>
  <si>
    <t>30.6.2012</t>
  </si>
  <si>
    <t>Deferred tax liabilities</t>
  </si>
  <si>
    <t>Balance at 1 July 2012</t>
  </si>
  <si>
    <t xml:space="preserve">  with the Audited Financial Statements for the year ended 30 June 2012 and</t>
  </si>
  <si>
    <t xml:space="preserve">   with the Audited Financial Statements for the year ended 30 June 2012 and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</si>
  <si>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</si>
  <si>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</si>
  <si>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</si>
  <si>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</si>
  <si>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</si>
  <si>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</si>
  <si>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</si>
  <si>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</si>
  <si>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</si>
  <si>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</si>
  <si>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</si>
  <si>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</si>
  <si>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</si>
  <si>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</si>
  <si>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</si>
  <si>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</si>
  <si>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</si>
  <si>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</si>
  <si>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</si>
  <si>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</si>
  <si>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</si>
  <si>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</si>
  <si>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</si>
  <si>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</si>
  <si>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</si>
  <si>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</si>
  <si>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</si>
  <si>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FYE 2013</t>
  </si>
  <si>
    <t>30.6.2013</t>
  </si>
  <si>
    <t>FOR THE FOURTH QUARTER ENDED 30 JUNE 2013</t>
  </si>
  <si>
    <t>Year ended 30 June 2013</t>
  </si>
  <si>
    <t>Year ended 30 June 2012</t>
  </si>
  <si>
    <t>Revaluation surplus</t>
  </si>
  <si>
    <t>-</t>
  </si>
  <si>
    <t>Balance at 30 June 2013</t>
  </si>
  <si>
    <t>Balance at 30 June 2012</t>
  </si>
  <si>
    <t>AS AT 30 JUNE 2013</t>
  </si>
  <si>
    <t>- Inventories written down</t>
  </si>
  <si>
    <t xml:space="preserve"> Foreign Exchange Translation Differences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</si>
</sst>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5" fillId="33" borderId="0" xfId="42" applyNumberFormat="1" applyFont="1" applyFill="1" applyBorder="1" applyAlignment="1">
      <alignment/>
    </xf>
    <xf numFmtId="185" fontId="18" fillId="33" borderId="0" xfId="42" applyNumberFormat="1" applyFont="1" applyFill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33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Border="1" applyAlignment="1">
      <alignment horizontal="center"/>
    </xf>
    <xf numFmtId="49" fontId="5" fillId="0" borderId="0" xfId="42" applyNumberFormat="1" applyFont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  <xf numFmtId="185" fontId="34" fillId="0" borderId="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9" t="s">
        <v>27</v>
      </c>
      <c r="B1" s="319"/>
      <c r="C1" s="319"/>
      <c r="D1" s="319"/>
      <c r="E1" s="319"/>
      <c r="F1" s="319"/>
      <c r="G1" s="319"/>
      <c r="H1" s="319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20" t="s">
        <v>28</v>
      </c>
      <c r="B2" s="321"/>
      <c r="C2" s="321"/>
      <c r="D2" s="321"/>
      <c r="E2" s="321"/>
      <c r="F2" s="321"/>
      <c r="G2" s="321"/>
      <c r="H2" s="32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69"/>
      <c r="W4" s="4"/>
      <c r="X4" s="4"/>
      <c r="Y4" s="4"/>
      <c r="Z4" s="4"/>
      <c r="AA4" s="4"/>
      <c r="AB4" s="4"/>
      <c r="AC4" s="4"/>
    </row>
    <row r="5" spans="1:31" ht="15.75">
      <c r="A5" s="197" t="s">
        <v>142</v>
      </c>
      <c r="B5" s="197"/>
      <c r="C5" s="197"/>
      <c r="D5" s="197"/>
      <c r="E5" s="197"/>
      <c r="F5" s="198"/>
      <c r="G5" s="197"/>
      <c r="H5" s="197"/>
      <c r="I5" s="254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199"/>
      <c r="B6" s="200"/>
      <c r="C6" s="200"/>
      <c r="D6" s="201"/>
      <c r="E6" s="202"/>
      <c r="F6" s="200"/>
      <c r="G6" s="200"/>
      <c r="H6" s="201"/>
      <c r="J6" s="4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3"/>
      <c r="B7" s="322" t="s">
        <v>69</v>
      </c>
      <c r="C7" s="323"/>
      <c r="D7" s="324"/>
      <c r="E7" s="152"/>
      <c r="F7" s="322" t="s">
        <v>71</v>
      </c>
      <c r="G7" s="323"/>
      <c r="H7" s="324"/>
      <c r="I7" s="15"/>
      <c r="J7" s="15"/>
      <c r="K7" s="15"/>
      <c r="L7" s="15"/>
      <c r="M7" s="257"/>
      <c r="N7" s="15"/>
      <c r="O7" s="257"/>
      <c r="P7" s="257"/>
      <c r="Q7" s="257"/>
      <c r="R7" s="257"/>
      <c r="S7" s="257"/>
      <c r="T7" s="257"/>
      <c r="U7" s="257"/>
      <c r="V7" s="258"/>
      <c r="W7" s="258"/>
      <c r="X7" s="268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259"/>
      <c r="W8" s="152"/>
      <c r="X8" s="152"/>
      <c r="Y8" s="268"/>
      <c r="Z8" s="268"/>
      <c r="AA8" s="259"/>
      <c r="AB8" s="257"/>
      <c r="AC8" s="4"/>
      <c r="AD8" s="4"/>
      <c r="AE8" s="4"/>
      <c r="AF8" s="4"/>
      <c r="AG8" s="4"/>
    </row>
    <row r="9" spans="1:33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59"/>
      <c r="W9" s="152"/>
      <c r="X9" s="152"/>
      <c r="Y9" s="268"/>
      <c r="Z9" s="268"/>
      <c r="AA9" s="259"/>
      <c r="AB9" s="268"/>
      <c r="AC9" s="4"/>
      <c r="AD9" s="4"/>
      <c r="AE9" s="4"/>
      <c r="AF9" s="4"/>
      <c r="AG9" s="4"/>
    </row>
    <row r="10" spans="1:33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9"/>
      <c r="W10" s="152"/>
      <c r="X10" s="152"/>
      <c r="Y10" s="268"/>
      <c r="Z10" s="268"/>
      <c r="AA10" s="259"/>
      <c r="AB10" s="268"/>
      <c r="AC10" s="15"/>
      <c r="AD10" s="4"/>
      <c r="AE10" s="4"/>
      <c r="AF10" s="4"/>
      <c r="AG10" s="4"/>
    </row>
    <row r="11" spans="1:33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59"/>
      <c r="W11" s="152"/>
      <c r="X11" s="152"/>
      <c r="Y11" s="268"/>
      <c r="Z11" s="268"/>
      <c r="AA11" s="259"/>
      <c r="AB11" s="268"/>
      <c r="AC11" s="15"/>
      <c r="AD11" s="4"/>
      <c r="AE11" s="4"/>
      <c r="AF11" s="4"/>
      <c r="AG11" s="4"/>
    </row>
    <row r="12" spans="1:33" ht="15.75">
      <c r="A12" s="200"/>
      <c r="B12" s="205" t="s">
        <v>141</v>
      </c>
      <c r="C12" s="152"/>
      <c r="D12" s="193" t="s">
        <v>108</v>
      </c>
      <c r="E12" s="152"/>
      <c r="F12" s="192" t="s">
        <v>141</v>
      </c>
      <c r="G12" s="152"/>
      <c r="H12" s="193" t="s">
        <v>108</v>
      </c>
      <c r="I12" s="49"/>
      <c r="J12" s="265"/>
      <c r="K12" s="265"/>
      <c r="L12" s="271"/>
      <c r="M12" s="152"/>
      <c r="N12" s="271"/>
      <c r="O12" s="152"/>
      <c r="P12" s="271"/>
      <c r="Q12" s="271"/>
      <c r="R12" s="265"/>
      <c r="S12" s="265"/>
      <c r="T12" s="271"/>
      <c r="U12" s="268"/>
      <c r="V12" s="175"/>
      <c r="W12" s="152"/>
      <c r="X12" s="271"/>
      <c r="Y12" s="268"/>
      <c r="Z12" s="265"/>
      <c r="AA12" s="175"/>
      <c r="AB12" s="265"/>
      <c r="AC12" s="133"/>
      <c r="AD12" s="4"/>
      <c r="AE12" s="4"/>
      <c r="AF12" s="4"/>
      <c r="AG12" s="4"/>
    </row>
    <row r="13" spans="1:33" ht="15.75">
      <c r="A13" s="200"/>
      <c r="B13" s="205"/>
      <c r="C13" s="152"/>
      <c r="D13" s="191"/>
      <c r="E13" s="152"/>
      <c r="F13" s="192"/>
      <c r="G13" s="152"/>
      <c r="H13" s="191"/>
      <c r="I13" s="49"/>
      <c r="J13" s="265"/>
      <c r="K13" s="265"/>
      <c r="L13" s="271"/>
      <c r="M13" s="152"/>
      <c r="N13" s="271"/>
      <c r="O13" s="152"/>
      <c r="P13" s="152"/>
      <c r="Q13" s="152"/>
      <c r="R13" s="265"/>
      <c r="S13" s="265"/>
      <c r="T13" s="271"/>
      <c r="U13" s="265"/>
      <c r="V13" s="175"/>
      <c r="W13" s="271"/>
      <c r="X13" s="152"/>
      <c r="Y13" s="268"/>
      <c r="Z13" s="265"/>
      <c r="AA13" s="175"/>
      <c r="AB13" s="265"/>
      <c r="AC13" s="133"/>
      <c r="AD13" s="4"/>
      <c r="AE13" s="4"/>
      <c r="AF13" s="4"/>
      <c r="AG13" s="4"/>
    </row>
    <row r="14" spans="1:33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75"/>
      <c r="W14" s="152"/>
      <c r="X14" s="152"/>
      <c r="Y14" s="152"/>
      <c r="Z14" s="152"/>
      <c r="AA14" s="175"/>
      <c r="AB14" s="152"/>
      <c r="AC14" s="49"/>
      <c r="AD14" s="4"/>
      <c r="AE14" s="4"/>
      <c r="AF14" s="4"/>
      <c r="AG14" s="4"/>
    </row>
    <row r="15" spans="1:33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208"/>
      <c r="K15" s="208"/>
      <c r="L15" s="208"/>
      <c r="M15" s="67"/>
      <c r="N15" s="208"/>
      <c r="O15" s="67"/>
      <c r="P15" s="67"/>
      <c r="Q15" s="67"/>
      <c r="R15" s="208"/>
      <c r="S15" s="208"/>
      <c r="T15" s="67"/>
      <c r="U15" s="67"/>
      <c r="V15" s="62"/>
      <c r="W15" s="208"/>
      <c r="X15" s="67"/>
      <c r="Y15" s="210"/>
      <c r="Z15" s="210"/>
      <c r="AA15" s="62"/>
      <c r="AB15" s="62"/>
      <c r="AC15" s="8"/>
      <c r="AD15" s="4"/>
      <c r="AE15" s="4"/>
      <c r="AF15" s="4"/>
      <c r="AG15" s="4"/>
    </row>
    <row r="16" spans="1:33" ht="15.75">
      <c r="A16" s="200" t="s">
        <v>6</v>
      </c>
      <c r="B16" s="210">
        <v>19941</v>
      </c>
      <c r="C16" s="210"/>
      <c r="D16" s="210">
        <v>28476</v>
      </c>
      <c r="E16" s="210"/>
      <c r="F16" s="210">
        <v>87613</v>
      </c>
      <c r="G16" s="210"/>
      <c r="H16" s="210">
        <v>125216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59"/>
      <c r="W16" s="210"/>
      <c r="X16" s="210"/>
      <c r="Y16" s="210"/>
      <c r="Z16" s="210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9"/>
      <c r="W17" s="210"/>
      <c r="X17" s="210"/>
      <c r="Y17" s="210"/>
      <c r="Z17" s="210"/>
      <c r="AA17" s="59"/>
      <c r="AB17" s="59"/>
      <c r="AC17" s="59"/>
      <c r="AD17" s="4"/>
      <c r="AE17" s="4"/>
      <c r="AF17" s="4"/>
      <c r="AG17" s="4"/>
    </row>
    <row r="18" spans="1:33" ht="15.75">
      <c r="A18" s="200" t="s">
        <v>29</v>
      </c>
      <c r="B18" s="211">
        <v>-20240</v>
      </c>
      <c r="C18" s="210"/>
      <c r="D18" s="211">
        <v>-33313</v>
      </c>
      <c r="E18" s="210"/>
      <c r="F18" s="211">
        <v>-84761</v>
      </c>
      <c r="G18" s="210"/>
      <c r="H18" s="211">
        <v>-138850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59"/>
      <c r="W18" s="210"/>
      <c r="X18" s="210"/>
      <c r="Y18" s="210"/>
      <c r="Z18" s="210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59"/>
      <c r="W19" s="210"/>
      <c r="X19" s="210"/>
      <c r="Y19" s="210"/>
      <c r="Z19" s="210"/>
      <c r="AA19" s="59"/>
      <c r="AB19" s="59"/>
      <c r="AC19" s="59"/>
      <c r="AD19" s="105"/>
      <c r="AE19" s="4"/>
      <c r="AF19" s="4"/>
      <c r="AG19" s="4"/>
    </row>
    <row r="20" spans="1:33" ht="15.75">
      <c r="A20" s="215" t="s">
        <v>32</v>
      </c>
      <c r="B20" s="210">
        <f>+B16+B18</f>
        <v>-299</v>
      </c>
      <c r="C20" s="210"/>
      <c r="D20" s="210">
        <f>+D16+D18</f>
        <v>-4837</v>
      </c>
      <c r="E20" s="210"/>
      <c r="F20" s="210">
        <f>+F16+F18</f>
        <v>2852</v>
      </c>
      <c r="G20" s="210"/>
      <c r="H20" s="210">
        <f>+H16+H18</f>
        <v>-13634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59"/>
      <c r="W20" s="210"/>
      <c r="X20" s="210"/>
      <c r="Y20" s="210"/>
      <c r="Z20" s="210"/>
      <c r="AA20" s="59"/>
      <c r="AB20" s="59"/>
      <c r="AC20" s="59"/>
      <c r="AD20" s="105"/>
      <c r="AE20" s="105"/>
      <c r="AF20" s="4"/>
      <c r="AG20" s="4"/>
    </row>
    <row r="21" spans="1:33" ht="4.5" customHeight="1">
      <c r="A21" s="215"/>
      <c r="B21" s="299"/>
      <c r="C21" s="210"/>
      <c r="D21" s="299"/>
      <c r="E21" s="210"/>
      <c r="F21" s="299"/>
      <c r="G21" s="210"/>
      <c r="H21" s="210"/>
      <c r="I21" s="210"/>
      <c r="J21" s="299"/>
      <c r="K21" s="299"/>
      <c r="L21" s="299"/>
      <c r="M21" s="210"/>
      <c r="N21" s="210"/>
      <c r="O21" s="210"/>
      <c r="P21" s="210"/>
      <c r="Q21" s="299"/>
      <c r="R21" s="210"/>
      <c r="S21" s="210"/>
      <c r="T21" s="210"/>
      <c r="U21" s="210"/>
      <c r="V21" s="59"/>
      <c r="W21" s="210"/>
      <c r="X21" s="210"/>
      <c r="Y21" s="210"/>
      <c r="Z21" s="210"/>
      <c r="AA21" s="59"/>
      <c r="AB21" s="59"/>
      <c r="AC21" s="59"/>
      <c r="AD21" s="105"/>
      <c r="AE21" s="105"/>
      <c r="AF21" s="4"/>
      <c r="AG21" s="4"/>
    </row>
    <row r="22" spans="1:33" ht="15.75">
      <c r="A22" s="200" t="s">
        <v>33</v>
      </c>
      <c r="B22" s="210">
        <v>1699</v>
      </c>
      <c r="C22" s="210"/>
      <c r="D22" s="210">
        <v>5</v>
      </c>
      <c r="E22" s="210"/>
      <c r="F22" s="210">
        <v>1857</v>
      </c>
      <c r="G22" s="210"/>
      <c r="H22" s="210">
        <v>71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9"/>
      <c r="W22" s="210"/>
      <c r="X22" s="210"/>
      <c r="Y22" s="210"/>
      <c r="Z22" s="210"/>
      <c r="AA22" s="59"/>
      <c r="AB22" s="59"/>
      <c r="AC22" s="59"/>
      <c r="AD22" s="105"/>
      <c r="AE22" s="4"/>
      <c r="AF22" s="4"/>
      <c r="AG22" s="4"/>
    </row>
    <row r="23" spans="1:33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59"/>
      <c r="W23" s="210"/>
      <c r="X23" s="210"/>
      <c r="Y23" s="210"/>
      <c r="Z23" s="210"/>
      <c r="AA23" s="59"/>
      <c r="AB23" s="59"/>
      <c r="AC23" s="59"/>
      <c r="AD23" s="105"/>
      <c r="AE23" s="4"/>
      <c r="AF23" s="4"/>
      <c r="AG23" s="4"/>
    </row>
    <row r="24" spans="1:33" ht="15.75">
      <c r="A24" s="200" t="s">
        <v>34</v>
      </c>
      <c r="B24" s="210">
        <v>-73</v>
      </c>
      <c r="C24" s="210"/>
      <c r="D24" s="210">
        <v>-142</v>
      </c>
      <c r="E24" s="210"/>
      <c r="F24" s="210">
        <v>-267</v>
      </c>
      <c r="G24" s="210"/>
      <c r="H24" s="210">
        <v>-513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9"/>
      <c r="W24" s="210"/>
      <c r="X24" s="210"/>
      <c r="Y24" s="210"/>
      <c r="Z24" s="210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59"/>
      <c r="W25" s="210"/>
      <c r="X25" s="210"/>
      <c r="Y25" s="210"/>
      <c r="Z25" s="210"/>
      <c r="AA25" s="59"/>
      <c r="AB25" s="59"/>
      <c r="AC25" s="59"/>
      <c r="AD25" s="105"/>
      <c r="AE25" s="4"/>
      <c r="AF25" s="4"/>
      <c r="AG25" s="4"/>
    </row>
    <row r="26" spans="1:33" ht="15.75">
      <c r="A26" s="200" t="s">
        <v>35</v>
      </c>
      <c r="B26" s="210">
        <v>-1432</v>
      </c>
      <c r="C26" s="210"/>
      <c r="D26" s="210">
        <v>-1119</v>
      </c>
      <c r="E26" s="210"/>
      <c r="F26" s="210">
        <v>-5834</v>
      </c>
      <c r="G26" s="210"/>
      <c r="H26" s="210">
        <v>-6095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59"/>
      <c r="W26" s="210"/>
      <c r="X26" s="210"/>
      <c r="Y26" s="210"/>
      <c r="Z26" s="210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59"/>
      <c r="W27" s="210"/>
      <c r="X27" s="210"/>
      <c r="Y27" s="210"/>
      <c r="Z27" s="210"/>
      <c r="AA27" s="59"/>
      <c r="AB27" s="59"/>
      <c r="AC27" s="59"/>
      <c r="AD27" s="105"/>
      <c r="AE27" s="4"/>
      <c r="AF27" s="4"/>
      <c r="AG27" s="4"/>
    </row>
    <row r="28" spans="1:33" ht="15.75">
      <c r="A28" s="200" t="s">
        <v>20</v>
      </c>
      <c r="B28" s="210">
        <v>0</v>
      </c>
      <c r="C28" s="210"/>
      <c r="D28" s="210">
        <v>0</v>
      </c>
      <c r="E28" s="210"/>
      <c r="F28" s="210">
        <v>0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56"/>
      <c r="U28" s="210"/>
      <c r="V28" s="59"/>
      <c r="W28" s="210"/>
      <c r="X28" s="210"/>
      <c r="Y28" s="210"/>
      <c r="Z28" s="210"/>
      <c r="AA28" s="59"/>
      <c r="AB28" s="59"/>
      <c r="AC28" s="59"/>
      <c r="AD28" s="105"/>
      <c r="AE28" s="4"/>
      <c r="AF28" s="4"/>
      <c r="AG28" s="4"/>
    </row>
    <row r="29" spans="1:33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59"/>
      <c r="W29" s="210"/>
      <c r="X29" s="210"/>
      <c r="Y29" s="210"/>
      <c r="Z29" s="210"/>
      <c r="AA29" s="59"/>
      <c r="AB29" s="59"/>
      <c r="AC29" s="59"/>
      <c r="AD29" s="105"/>
      <c r="AE29" s="4"/>
      <c r="AF29" s="4"/>
      <c r="AG29" s="4"/>
    </row>
    <row r="30" spans="1:33" ht="15.75">
      <c r="A30" s="200" t="s">
        <v>102</v>
      </c>
      <c r="B30" s="210">
        <f>SUM(B20:B29)</f>
        <v>-105</v>
      </c>
      <c r="C30" s="210"/>
      <c r="D30" s="210">
        <f>SUM(D20:D29)</f>
        <v>-6093</v>
      </c>
      <c r="E30" s="210"/>
      <c r="F30" s="210">
        <f>SUM(F20:F29)</f>
        <v>-1392</v>
      </c>
      <c r="G30" s="210"/>
      <c r="H30" s="210">
        <f>SUM(H20:H29)</f>
        <v>-20171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59"/>
      <c r="W30" s="210"/>
      <c r="X30" s="210"/>
      <c r="Y30" s="4"/>
      <c r="Z30" s="210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59"/>
      <c r="W31" s="210"/>
      <c r="X31" s="210"/>
      <c r="Y31" s="4"/>
      <c r="Z31" s="210"/>
      <c r="AA31" s="59"/>
      <c r="AB31" s="59"/>
      <c r="AC31" s="59"/>
      <c r="AD31" s="105"/>
      <c r="AE31" s="4"/>
      <c r="AF31" s="4"/>
      <c r="AG31" s="4"/>
    </row>
    <row r="32" spans="1:33" ht="15.75">
      <c r="A32" s="200" t="s">
        <v>79</v>
      </c>
      <c r="B32" s="211">
        <v>-1920</v>
      </c>
      <c r="C32" s="210"/>
      <c r="D32" s="211">
        <v>-2298</v>
      </c>
      <c r="E32" s="210"/>
      <c r="F32" s="211">
        <v>-8213</v>
      </c>
      <c r="G32" s="210"/>
      <c r="H32" s="211">
        <v>-8617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59"/>
      <c r="W32" s="210"/>
      <c r="X32" s="210"/>
      <c r="Y32" s="210"/>
      <c r="Z32" s="210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0"/>
      <c r="B33" s="210">
        <f>SUM(B30:B32)</f>
        <v>-2025</v>
      </c>
      <c r="C33" s="210"/>
      <c r="D33" s="210">
        <f>SUM(D30:D32)</f>
        <v>-8391</v>
      </c>
      <c r="E33" s="210"/>
      <c r="F33" s="210">
        <f>SUM(F30:F32)</f>
        <v>-9605</v>
      </c>
      <c r="G33" s="210"/>
      <c r="H33" s="210">
        <f>SUM(H30:H32)</f>
        <v>-28788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59"/>
      <c r="W33" s="210"/>
      <c r="X33" s="210"/>
      <c r="Y33" s="210"/>
      <c r="Z33" s="210"/>
      <c r="AA33" s="59"/>
      <c r="AB33" s="59"/>
      <c r="AC33" s="59"/>
      <c r="AD33" s="105"/>
      <c r="AE33" s="4"/>
      <c r="AF33" s="4"/>
      <c r="AG33" s="4"/>
    </row>
    <row r="34" spans="1:33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59"/>
      <c r="W34" s="210"/>
      <c r="X34" s="210"/>
      <c r="Y34" s="210"/>
      <c r="Z34" s="210"/>
      <c r="AA34" s="59"/>
      <c r="AB34" s="59"/>
      <c r="AC34" s="59"/>
      <c r="AD34" s="105"/>
      <c r="AE34" s="4"/>
      <c r="AF34" s="4"/>
      <c r="AG34" s="4"/>
    </row>
    <row r="35" spans="1:33" ht="15.75">
      <c r="A35" s="200" t="s">
        <v>103</v>
      </c>
      <c r="B35" s="210">
        <v>1315</v>
      </c>
      <c r="C35" s="210"/>
      <c r="D35" s="210">
        <v>3114</v>
      </c>
      <c r="E35" s="210"/>
      <c r="F35" s="210">
        <v>5323</v>
      </c>
      <c r="G35" s="210"/>
      <c r="H35" s="210">
        <f>7744</f>
        <v>7744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59"/>
      <c r="W35" s="210"/>
      <c r="X35" s="210"/>
      <c r="Y35" s="210"/>
      <c r="Z35" s="210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59"/>
      <c r="W36" s="210"/>
      <c r="X36" s="210"/>
      <c r="Y36" s="210"/>
      <c r="Z36" s="210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59"/>
      <c r="W37" s="210"/>
      <c r="X37" s="210"/>
      <c r="Y37" s="210"/>
      <c r="Z37" s="210"/>
      <c r="AA37" s="59"/>
      <c r="AB37" s="59"/>
      <c r="AC37" s="59"/>
      <c r="AD37" s="105"/>
      <c r="AE37" s="4"/>
      <c r="AF37" s="4"/>
      <c r="AG37" s="4"/>
    </row>
    <row r="38" spans="1:33" ht="15.75">
      <c r="A38" s="207" t="s">
        <v>26</v>
      </c>
      <c r="B38" s="210">
        <f>SUM(B33:B36)</f>
        <v>-710</v>
      </c>
      <c r="C38" s="210"/>
      <c r="D38" s="210">
        <f>SUM(D33:D36)</f>
        <v>-5277</v>
      </c>
      <c r="E38" s="210"/>
      <c r="F38" s="210">
        <f>SUM(F33:F36)</f>
        <v>-4282</v>
      </c>
      <c r="G38" s="210"/>
      <c r="H38" s="210">
        <f>SUM(H33:H36)</f>
        <v>-21044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59"/>
      <c r="W38" s="210"/>
      <c r="X38" s="210"/>
      <c r="Y38" s="210"/>
      <c r="Z38" s="210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59"/>
      <c r="W39" s="210"/>
      <c r="X39" s="210"/>
      <c r="Y39" s="210"/>
      <c r="Z39" s="210"/>
      <c r="AA39" s="59"/>
      <c r="AB39" s="59"/>
      <c r="AC39" s="59"/>
      <c r="AD39" s="105"/>
      <c r="AE39" s="4"/>
      <c r="AF39" s="4"/>
      <c r="AG39" s="4"/>
    </row>
    <row r="40" spans="1:33" ht="15.75">
      <c r="A40" s="200" t="s">
        <v>15</v>
      </c>
      <c r="B40" s="210">
        <v>0</v>
      </c>
      <c r="C40" s="210"/>
      <c r="D40" s="210">
        <v>-1384</v>
      </c>
      <c r="E40" s="210"/>
      <c r="F40" s="210">
        <v>0</v>
      </c>
      <c r="G40" s="210"/>
      <c r="H40" s="210">
        <v>-1382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59"/>
      <c r="W40" s="210"/>
      <c r="X40" s="210"/>
      <c r="Y40" s="210"/>
      <c r="Z40" s="210"/>
      <c r="AA40" s="59"/>
      <c r="AB40" s="59"/>
      <c r="AC40" s="59"/>
      <c r="AD40" s="105"/>
      <c r="AE40" s="4"/>
      <c r="AF40" s="4"/>
      <c r="AG40" s="4"/>
    </row>
    <row r="41" spans="1:33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59"/>
      <c r="W41" s="210"/>
      <c r="X41" s="210"/>
      <c r="Y41" s="210"/>
      <c r="Z41" s="210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59"/>
      <c r="W42" s="210"/>
      <c r="X42" s="210"/>
      <c r="Y42" s="210"/>
      <c r="Z42" s="210"/>
      <c r="AA42" s="59"/>
      <c r="AB42" s="59"/>
      <c r="AC42" s="59"/>
      <c r="AD42" s="105"/>
      <c r="AE42" s="4"/>
      <c r="AF42" s="4"/>
      <c r="AG42" s="4"/>
    </row>
    <row r="43" spans="1:33" ht="15.75">
      <c r="A43" s="207" t="s">
        <v>97</v>
      </c>
      <c r="B43" s="210">
        <f>SUM(B38:B41)</f>
        <v>-710</v>
      </c>
      <c r="C43" s="210"/>
      <c r="D43" s="210">
        <f>SUM(D38:D41)</f>
        <v>-6661</v>
      </c>
      <c r="E43" s="210"/>
      <c r="F43" s="210">
        <f>SUM(F38:F41)</f>
        <v>-4282</v>
      </c>
      <c r="G43" s="210"/>
      <c r="H43" s="210">
        <f>SUM(H38:H41)</f>
        <v>-22426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59"/>
      <c r="W43" s="210"/>
      <c r="X43" s="210"/>
      <c r="Y43" s="210"/>
      <c r="Z43" s="210"/>
      <c r="AA43" s="59"/>
      <c r="AB43" s="59"/>
      <c r="AC43" s="59"/>
      <c r="AD43" s="105"/>
      <c r="AE43" s="4"/>
      <c r="AF43" s="4"/>
      <c r="AG43" s="4"/>
    </row>
    <row r="44" spans="1:33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43"/>
      <c r="W44" s="202"/>
      <c r="X44" s="202"/>
      <c r="Y44" s="210"/>
      <c r="Z44" s="212"/>
      <c r="AA44" s="143"/>
      <c r="AB44" s="59"/>
      <c r="AC44" s="59"/>
      <c r="AD44" s="105"/>
      <c r="AE44" s="4"/>
      <c r="AF44" s="4"/>
      <c r="AG44" s="4"/>
    </row>
    <row r="45" spans="1:33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02"/>
      <c r="U45" s="67"/>
      <c r="V45" s="143"/>
      <c r="W45" s="67"/>
      <c r="X45" s="67"/>
      <c r="Y45" s="210"/>
      <c r="Z45" s="212"/>
      <c r="AA45" s="143"/>
      <c r="AB45" s="143"/>
      <c r="AC45" s="40"/>
      <c r="AD45" s="4"/>
      <c r="AE45" s="4"/>
      <c r="AF45" s="4"/>
      <c r="AG45" s="4"/>
    </row>
    <row r="46" spans="1:33" ht="31.5">
      <c r="A46" s="277" t="s">
        <v>86</v>
      </c>
      <c r="B46" s="294">
        <v>379</v>
      </c>
      <c r="C46" s="67"/>
      <c r="D46" s="281">
        <v>1047</v>
      </c>
      <c r="E46" s="67"/>
      <c r="F46" s="294">
        <v>152</v>
      </c>
      <c r="G46" s="67"/>
      <c r="H46" s="294">
        <v>759</v>
      </c>
      <c r="I46" s="67"/>
      <c r="J46" s="210"/>
      <c r="K46" s="210"/>
      <c r="L46" s="210"/>
      <c r="M46" s="67"/>
      <c r="N46" s="210"/>
      <c r="O46" s="67"/>
      <c r="P46" s="210"/>
      <c r="Q46" s="67"/>
      <c r="R46" s="67"/>
      <c r="S46" s="67"/>
      <c r="T46" s="202"/>
      <c r="U46" s="210"/>
      <c r="V46" s="143"/>
      <c r="W46" s="67"/>
      <c r="X46" s="67"/>
      <c r="Y46" s="210"/>
      <c r="Z46" s="212"/>
      <c r="AA46" s="143"/>
      <c r="AB46" s="143"/>
      <c r="AC46" s="40"/>
      <c r="AD46" s="4"/>
      <c r="AE46" s="4"/>
      <c r="AF46" s="4"/>
      <c r="AG46" s="4"/>
    </row>
    <row r="47" spans="1:33" ht="6" customHeight="1">
      <c r="A47" s="200"/>
      <c r="B47" s="282"/>
      <c r="C47" s="67"/>
      <c r="D47" s="282"/>
      <c r="E47" s="67"/>
      <c r="F47" s="282"/>
      <c r="G47" s="67"/>
      <c r="H47" s="282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202"/>
      <c r="U47" s="67"/>
      <c r="V47" s="143"/>
      <c r="W47" s="67"/>
      <c r="X47" s="67"/>
      <c r="Y47" s="210"/>
      <c r="Z47" s="212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7" t="s">
        <v>95</v>
      </c>
      <c r="B48" s="223">
        <f>SUM(B45:B47)</f>
        <v>379</v>
      </c>
      <c r="C48" s="67"/>
      <c r="D48" s="223">
        <f>SUM(D45:D47)</f>
        <v>1047</v>
      </c>
      <c r="E48" s="67"/>
      <c r="F48" s="223">
        <f>SUM(F45:F47)</f>
        <v>152</v>
      </c>
      <c r="G48" s="67"/>
      <c r="H48" s="223">
        <f>SUM(H45:H47)</f>
        <v>759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202"/>
      <c r="U48" s="67"/>
      <c r="V48" s="143"/>
      <c r="W48" s="67"/>
      <c r="X48" s="67"/>
      <c r="Y48" s="210"/>
      <c r="Z48" s="212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8" t="s">
        <v>87</v>
      </c>
      <c r="B49" s="225">
        <f>+B43+B48</f>
        <v>-331</v>
      </c>
      <c r="C49" s="67"/>
      <c r="D49" s="225">
        <f>+D48+D43</f>
        <v>-5614</v>
      </c>
      <c r="E49" s="67"/>
      <c r="F49" s="225">
        <f>+F48+F43</f>
        <v>-4130</v>
      </c>
      <c r="G49" s="67"/>
      <c r="H49" s="225">
        <f>+H48+H43</f>
        <v>-21667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202"/>
      <c r="U49" s="67"/>
      <c r="V49" s="143"/>
      <c r="W49" s="67"/>
      <c r="X49" s="67"/>
      <c r="Y49" s="210"/>
      <c r="Z49" s="212"/>
      <c r="AA49" s="143"/>
      <c r="AB49" s="143"/>
      <c r="AC49" s="40"/>
      <c r="AD49" s="4"/>
      <c r="AE49" s="4"/>
      <c r="AF49" s="4"/>
      <c r="AG49" s="4"/>
    </row>
    <row r="50" spans="1:33" ht="15.75">
      <c r="A50" s="200"/>
      <c r="B50" s="67"/>
      <c r="C50" s="67"/>
      <c r="D50" s="67"/>
      <c r="E50" s="67"/>
      <c r="F50" s="67"/>
      <c r="G50" s="67"/>
      <c r="H50" s="67"/>
      <c r="I50" s="40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202"/>
      <c r="U50" s="67"/>
      <c r="V50" s="143"/>
      <c r="W50" s="67"/>
      <c r="X50" s="67"/>
      <c r="Y50" s="210"/>
      <c r="Z50" s="212"/>
      <c r="AA50" s="143"/>
      <c r="AB50" s="143"/>
      <c r="AC50" s="40"/>
      <c r="AD50" s="4"/>
      <c r="AE50" s="4"/>
      <c r="AF50" s="4"/>
      <c r="AG50" s="4"/>
    </row>
    <row r="51" spans="1:33" ht="15" customHeight="1">
      <c r="A51" s="292" t="s">
        <v>88</v>
      </c>
      <c r="B51" s="67"/>
      <c r="C51" s="67"/>
      <c r="D51" s="67"/>
      <c r="E51" s="67"/>
      <c r="F51" s="67"/>
      <c r="G51" s="67"/>
      <c r="H51" s="67"/>
      <c r="I51" s="29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2"/>
      <c r="Z51" s="210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0" t="s">
        <v>90</v>
      </c>
      <c r="B52" s="209">
        <f>+B43</f>
        <v>-710</v>
      </c>
      <c r="C52" s="212"/>
      <c r="D52" s="209">
        <f>+D43</f>
        <v>-6661</v>
      </c>
      <c r="E52" s="212"/>
      <c r="F52" s="209">
        <f>+F43</f>
        <v>-4282</v>
      </c>
      <c r="G52" s="202"/>
      <c r="H52" s="209">
        <f>+H43</f>
        <v>-22426</v>
      </c>
      <c r="I52" s="40"/>
      <c r="J52" s="210"/>
      <c r="K52" s="210"/>
      <c r="L52" s="210"/>
      <c r="M52" s="212"/>
      <c r="N52" s="210"/>
      <c r="O52" s="212"/>
      <c r="P52" s="210"/>
      <c r="Q52" s="210"/>
      <c r="R52" s="210"/>
      <c r="S52" s="210"/>
      <c r="T52" s="210"/>
      <c r="U52" s="210"/>
      <c r="V52" s="143"/>
      <c r="W52" s="210"/>
      <c r="X52" s="210"/>
      <c r="Y52" s="212"/>
      <c r="Z52" s="210"/>
      <c r="AA52" s="143"/>
      <c r="AB52" s="59"/>
      <c r="AC52" s="29"/>
      <c r="AD52" s="4"/>
      <c r="AE52" s="4"/>
      <c r="AF52" s="4"/>
      <c r="AG52" s="4"/>
    </row>
    <row r="53" spans="1:33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43"/>
      <c r="W53" s="202"/>
      <c r="X53" s="202"/>
      <c r="Y53" s="210"/>
      <c r="Z53" s="212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3" t="s">
        <v>96</v>
      </c>
      <c r="B54" s="202"/>
      <c r="C54" s="202"/>
      <c r="D54" s="202"/>
      <c r="E54" s="202"/>
      <c r="F54" s="202"/>
      <c r="G54" s="202"/>
      <c r="H54" s="202"/>
      <c r="I54" s="40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43"/>
      <c r="W54" s="202"/>
      <c r="X54" s="202"/>
      <c r="Y54" s="210"/>
      <c r="Z54" s="212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0" t="s">
        <v>90</v>
      </c>
      <c r="B55" s="279">
        <f>B49</f>
        <v>-331</v>
      </c>
      <c r="C55" s="202"/>
      <c r="D55" s="279">
        <f>D49</f>
        <v>-5614</v>
      </c>
      <c r="E55" s="202"/>
      <c r="F55" s="279">
        <f>F49</f>
        <v>-4130</v>
      </c>
      <c r="G55" s="202"/>
      <c r="H55" s="279">
        <f>H49</f>
        <v>-21667</v>
      </c>
      <c r="I55" s="40"/>
      <c r="J55" s="297"/>
      <c r="K55" s="297"/>
      <c r="L55" s="297"/>
      <c r="M55" s="202"/>
      <c r="N55" s="297"/>
      <c r="O55" s="202"/>
      <c r="P55" s="297"/>
      <c r="Q55" s="297"/>
      <c r="R55" s="297"/>
      <c r="S55" s="297"/>
      <c r="T55" s="202"/>
      <c r="U55" s="297"/>
      <c r="V55" s="143"/>
      <c r="W55" s="297"/>
      <c r="X55" s="297"/>
      <c r="Y55" s="210"/>
      <c r="Z55" s="212"/>
      <c r="AA55" s="143"/>
      <c r="AB55" s="143"/>
      <c r="AC55" s="40"/>
      <c r="AD55" s="4"/>
      <c r="AE55" s="4"/>
      <c r="AF55" s="4"/>
      <c r="AG55" s="4"/>
    </row>
    <row r="56" spans="1:33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43"/>
      <c r="W56" s="202"/>
      <c r="X56" s="202"/>
      <c r="Y56" s="210"/>
      <c r="Z56" s="212"/>
      <c r="AA56" s="143"/>
      <c r="AB56" s="143"/>
      <c r="AC56" s="40"/>
      <c r="AD56" s="4"/>
      <c r="AE56" s="4"/>
      <c r="AF56" s="4"/>
      <c r="AG56" s="4"/>
    </row>
    <row r="57" spans="1:33" ht="15" customHeight="1">
      <c r="A57" s="292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217"/>
      <c r="K57" s="217"/>
      <c r="L57" s="217"/>
      <c r="M57" s="202"/>
      <c r="N57" s="217"/>
      <c r="O57" s="202"/>
      <c r="P57" s="217"/>
      <c r="Q57" s="217"/>
      <c r="R57" s="217"/>
      <c r="S57" s="217"/>
      <c r="T57" s="217"/>
      <c r="U57" s="217"/>
      <c r="V57" s="143"/>
      <c r="W57" s="217"/>
      <c r="X57" s="217"/>
      <c r="Y57" s="260"/>
      <c r="Z57" s="260"/>
      <c r="AA57" s="143"/>
      <c r="AB57" s="143"/>
      <c r="AC57" s="40"/>
      <c r="AD57" s="4"/>
      <c r="AE57" s="4"/>
      <c r="AF57" s="4"/>
      <c r="AG57" s="4"/>
    </row>
    <row r="58" spans="1:33" ht="15" customHeight="1">
      <c r="A58" s="200" t="s">
        <v>36</v>
      </c>
      <c r="B58" s="218">
        <f>+B52/47760*100</f>
        <v>-1.4865996649916249</v>
      </c>
      <c r="C58" s="252"/>
      <c r="D58" s="218">
        <f>+D52/47760*100</f>
        <v>-13.946817420435512</v>
      </c>
      <c r="E58" s="252"/>
      <c r="F58" s="218">
        <f>+F52/47760*100</f>
        <v>-8.965661641541038</v>
      </c>
      <c r="G58" s="252"/>
      <c r="H58" s="218">
        <f>+H52/47760*100</f>
        <v>-46.95561139028476</v>
      </c>
      <c r="I58" s="40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143"/>
      <c r="W58" s="252"/>
      <c r="X58" s="252"/>
      <c r="Y58" s="275"/>
      <c r="Z58" s="276"/>
      <c r="AA58" s="143"/>
      <c r="AB58" s="60"/>
      <c r="AC58" s="60"/>
      <c r="AD58" s="4"/>
      <c r="AE58" s="4"/>
      <c r="AF58" s="4"/>
      <c r="AG58" s="4"/>
    </row>
    <row r="59" spans="1:33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43"/>
      <c r="W59" s="202"/>
      <c r="X59" s="202"/>
      <c r="Y59" s="212"/>
      <c r="Z59" s="212"/>
      <c r="AA59" s="143"/>
      <c r="AB59" s="143"/>
      <c r="AC59" s="31"/>
      <c r="AD59" s="4"/>
      <c r="AE59" s="4"/>
      <c r="AF59" s="4"/>
      <c r="AG59" s="4"/>
    </row>
    <row r="60" spans="1:33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272"/>
      <c r="K60" s="272"/>
      <c r="L60" s="272"/>
      <c r="M60" s="202"/>
      <c r="N60" s="272"/>
      <c r="O60" s="202"/>
      <c r="P60" s="272"/>
      <c r="Q60" s="272"/>
      <c r="R60" s="272"/>
      <c r="S60" s="272"/>
      <c r="T60" s="272"/>
      <c r="U60" s="298"/>
      <c r="V60" s="143"/>
      <c r="W60" s="298"/>
      <c r="X60" s="298"/>
      <c r="Y60" s="212"/>
      <c r="Z60" s="274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213"/>
      <c r="K61" s="213"/>
      <c r="L61" s="213"/>
      <c r="M61" s="214"/>
      <c r="N61" s="213"/>
      <c r="O61" s="214"/>
      <c r="P61" s="213"/>
      <c r="Q61" s="213"/>
      <c r="R61" s="213"/>
      <c r="S61" s="213"/>
      <c r="T61" s="262"/>
      <c r="U61" s="262"/>
      <c r="V61" s="263"/>
      <c r="W61" s="202"/>
      <c r="X61" s="212"/>
      <c r="Y61" s="143"/>
      <c r="Z61" s="262"/>
      <c r="AA61" s="263"/>
      <c r="AB61" s="261"/>
      <c r="AC61" s="4"/>
      <c r="AD61" s="4"/>
      <c r="AE61" s="4"/>
      <c r="AF61" s="4"/>
      <c r="AG61" s="4"/>
    </row>
    <row r="62" spans="1:33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41"/>
      <c r="L62" s="213"/>
      <c r="M62" s="62"/>
      <c r="N62" s="62"/>
      <c r="O62" s="261"/>
      <c r="P62" s="213"/>
      <c r="Q62" s="261"/>
      <c r="R62" s="261"/>
      <c r="S62" s="261"/>
      <c r="T62" s="261"/>
      <c r="U62" s="261"/>
      <c r="V62" s="261"/>
      <c r="W62" s="261"/>
      <c r="X62" s="263"/>
      <c r="Y62" s="264"/>
      <c r="Z62" s="264"/>
      <c r="AA62" s="264"/>
      <c r="AB62" s="264"/>
      <c r="AC62" s="4"/>
      <c r="AD62" s="4"/>
      <c r="AE62" s="4"/>
      <c r="AF62" s="4"/>
      <c r="AG62" s="4"/>
    </row>
    <row r="63" spans="1:33" ht="15.75">
      <c r="A63" s="318" t="s">
        <v>89</v>
      </c>
      <c r="B63" s="318"/>
      <c r="C63" s="318"/>
      <c r="D63" s="318"/>
      <c r="E63" s="318"/>
      <c r="F63" s="318"/>
      <c r="G63" s="318"/>
      <c r="H63" s="318"/>
      <c r="I63" s="129"/>
      <c r="J63" s="271"/>
      <c r="K63" s="271"/>
      <c r="L63" s="271"/>
      <c r="M63" s="265"/>
      <c r="N63" s="265"/>
      <c r="O63" s="265"/>
      <c r="P63" s="265"/>
      <c r="Q63" s="265"/>
      <c r="R63" s="265"/>
      <c r="S63" s="265"/>
      <c r="T63" s="265"/>
      <c r="U63" s="265"/>
      <c r="V63" s="69"/>
      <c r="W63" s="69"/>
      <c r="X63" s="266"/>
      <c r="Y63" s="264"/>
      <c r="Z63" s="264"/>
      <c r="AA63" s="264"/>
      <c r="AB63" s="264"/>
      <c r="AC63" s="4"/>
      <c r="AD63" s="4"/>
      <c r="AE63" s="4"/>
      <c r="AF63" s="4"/>
      <c r="AG63" s="4"/>
    </row>
    <row r="64" spans="1:33" ht="15.75">
      <c r="A64" s="316" t="s">
        <v>107</v>
      </c>
      <c r="B64" s="316"/>
      <c r="C64" s="316"/>
      <c r="D64" s="316"/>
      <c r="E64" s="316"/>
      <c r="F64" s="316"/>
      <c r="G64" s="316"/>
      <c r="H64" s="316"/>
      <c r="I64" s="130"/>
      <c r="J64" s="152"/>
      <c r="K64" s="152"/>
      <c r="L64" s="152"/>
      <c r="M64" s="267"/>
      <c r="N64" s="267"/>
      <c r="O64" s="268"/>
      <c r="P64" s="268"/>
      <c r="Q64" s="268"/>
      <c r="R64" s="268"/>
      <c r="S64" s="268"/>
      <c r="T64" s="268"/>
      <c r="U64" s="268"/>
      <c r="V64" s="69"/>
      <c r="W64" s="69"/>
      <c r="X64" s="266"/>
      <c r="Y64" s="264"/>
      <c r="Z64" s="264"/>
      <c r="AA64" s="264"/>
      <c r="AB64" s="264"/>
      <c r="AC64" s="4"/>
      <c r="AD64" s="4"/>
      <c r="AE64" s="4"/>
      <c r="AF64" s="4"/>
      <c r="AG64" s="4"/>
    </row>
    <row r="65" spans="1:33" ht="15.75">
      <c r="A65" s="316" t="s">
        <v>24</v>
      </c>
      <c r="B65" s="316"/>
      <c r="C65" s="316"/>
      <c r="D65" s="316"/>
      <c r="E65" s="316"/>
      <c r="F65" s="316"/>
      <c r="G65" s="316"/>
      <c r="H65" s="316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6" customHeight="1">
      <c r="A66" s="317"/>
      <c r="B66" s="317"/>
      <c r="C66" s="317"/>
      <c r="D66" s="317"/>
      <c r="E66" s="317"/>
      <c r="F66" s="317"/>
      <c r="G66" s="317"/>
      <c r="H66" s="317"/>
      <c r="I66" s="128"/>
      <c r="J66" s="273"/>
      <c r="K66" s="273"/>
      <c r="L66" s="273"/>
      <c r="M66" s="269"/>
      <c r="N66" s="269"/>
      <c r="O66" s="269"/>
      <c r="P66" s="269"/>
      <c r="Q66" s="269"/>
      <c r="R66" s="269"/>
      <c r="S66" s="269"/>
      <c r="T66" s="269"/>
      <c r="U66" s="269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0:28" ht="12.75">
      <c r="J78" s="4"/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0:28" ht="12.75">
      <c r="J79" s="4"/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0:28" ht="12.75">
      <c r="J80" s="4"/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0:28" ht="12.75">
      <c r="J81" s="4"/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0:28" ht="12.75">
      <c r="J82" s="4"/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0:28" ht="12.75">
      <c r="J83" s="4"/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0:28" ht="12.75">
      <c r="J84" s="4"/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0:28" ht="12.75">
      <c r="J85" s="4"/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0:28" ht="12.75">
      <c r="J86" s="4"/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0:28" ht="12.75">
      <c r="J87" s="4"/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0:28" ht="12.75">
      <c r="J88" s="4"/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0:28" ht="12.75">
      <c r="J89" s="4"/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0:28" ht="12.75">
      <c r="J90" s="4"/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0:28" ht="12.75">
      <c r="J91" s="4"/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0:27" ht="12.7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0:27" ht="12.75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0:27" ht="12.7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0:27" ht="12.75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5" t="str">
        <f>+'conP&amp;L'!A1:A2</f>
        <v>METAL RECLAMATION BHD (424773-V)</v>
      </c>
      <c r="B1" s="325"/>
      <c r="C1" s="325"/>
      <c r="D1" s="325"/>
      <c r="E1" s="8"/>
    </row>
    <row r="2" spans="1:5" ht="12.75">
      <c r="A2" s="326" t="str">
        <f>+'conP&amp;L'!A2</f>
        <v>(Incorporated in Malaysia)</v>
      </c>
      <c r="B2" s="326"/>
      <c r="C2" s="326"/>
      <c r="D2" s="326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149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141</v>
      </c>
      <c r="C10" s="189"/>
      <c r="D10" s="222" t="s">
        <v>108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3"/>
      <c r="E11" s="8"/>
      <c r="F11" s="16"/>
      <c r="G11" s="22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226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54752</v>
      </c>
      <c r="C15" s="67"/>
      <c r="D15" s="67">
        <v>52402</v>
      </c>
      <c r="E15" s="8"/>
      <c r="F15" s="67"/>
      <c r="G15" s="67"/>
      <c r="H15" s="315"/>
      <c r="I15" s="315"/>
      <c r="J15" s="8"/>
      <c r="K15" s="8"/>
      <c r="L15" s="8"/>
      <c r="M15" s="8"/>
    </row>
    <row r="16" spans="1:13" ht="15.75">
      <c r="A16" s="231" t="s">
        <v>18</v>
      </c>
      <c r="B16" s="210">
        <v>75212</v>
      </c>
      <c r="C16" s="67"/>
      <c r="D16" s="210">
        <v>79487</v>
      </c>
      <c r="E16" s="8"/>
      <c r="F16" s="29"/>
      <c r="G16" s="210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129964</v>
      </c>
      <c r="C17" s="67"/>
      <c r="D17" s="223">
        <f>SUM(D14:D16)</f>
        <v>131889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9372</v>
      </c>
      <c r="C20" s="67"/>
      <c r="D20" s="67">
        <v>15397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5987</v>
      </c>
      <c r="C21" s="67"/>
      <c r="D21" s="210">
        <v>15606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4352</v>
      </c>
      <c r="C22" s="67"/>
      <c r="D22" s="210">
        <v>2517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>
      <c r="A23" s="231" t="s">
        <v>49</v>
      </c>
      <c r="B23" s="210">
        <v>1022</v>
      </c>
      <c r="C23" s="67"/>
      <c r="D23" s="210">
        <v>1022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548</v>
      </c>
      <c r="C24" s="67"/>
      <c r="D24" s="210">
        <v>242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21281</v>
      </c>
      <c r="C25" s="226"/>
      <c r="D25" s="223">
        <f>SUM(D19:D24)</f>
        <v>34784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151245</v>
      </c>
      <c r="C26" s="226"/>
      <c r="D26" s="225">
        <f>+D25+D17</f>
        <v>166673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1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3738</v>
      </c>
      <c r="C32" s="67"/>
      <c r="D32" s="67">
        <v>3586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v>-29220</v>
      </c>
      <c r="C33" s="210"/>
      <c r="D33" s="211">
        <v>-24938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25475</v>
      </c>
      <c r="C34" s="67"/>
      <c r="D34" s="223">
        <f>SUM(D29:D33)</f>
        <v>29605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1" t="s">
        <v>78</v>
      </c>
      <c r="B37" s="67">
        <v>43</v>
      </c>
      <c r="C37" s="67"/>
      <c r="D37" s="67">
        <v>6694</v>
      </c>
      <c r="E37" s="8"/>
      <c r="F37" s="29"/>
      <c r="G37" s="29"/>
      <c r="H37" s="8"/>
      <c r="I37" s="8"/>
      <c r="J37" s="8"/>
      <c r="K37" s="8"/>
    </row>
    <row r="38" spans="1:11" ht="15.75">
      <c r="A38" s="231" t="s">
        <v>109</v>
      </c>
      <c r="B38" s="224">
        <v>675</v>
      </c>
      <c r="C38" s="67"/>
      <c r="D38" s="224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1"/>
      <c r="B39" s="223">
        <f>SUM(B37:B38)</f>
        <v>718</v>
      </c>
      <c r="C39" s="67"/>
      <c r="D39" s="223">
        <f>SUM(D37:D38)</f>
        <v>7369</v>
      </c>
      <c r="E39" s="8"/>
      <c r="F39" s="29"/>
      <c r="G39" s="67"/>
      <c r="H39" s="8"/>
      <c r="I39" s="8"/>
      <c r="J39" s="8"/>
      <c r="K39" s="8"/>
    </row>
    <row r="40" spans="1:11" ht="15.75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3779</v>
      </c>
      <c r="C42" s="67"/>
      <c r="D42" s="210">
        <v>12414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18095</v>
      </c>
      <c r="C43" s="67"/>
      <c r="D43" s="67">
        <v>9380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103010</v>
      </c>
      <c r="C44" s="67"/>
      <c r="D44" s="67">
        <v>107751</v>
      </c>
      <c r="E44" s="8"/>
      <c r="F44" s="67"/>
      <c r="G44" s="67"/>
      <c r="H44" s="8"/>
      <c r="I44" s="29"/>
      <c r="J44" s="8"/>
      <c r="K44" s="8"/>
    </row>
    <row r="45" spans="1:11" ht="15.75">
      <c r="A45" s="231" t="s">
        <v>57</v>
      </c>
      <c r="B45" s="210">
        <v>168</v>
      </c>
      <c r="C45" s="67"/>
      <c r="D45" s="210">
        <v>154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125052</v>
      </c>
      <c r="C46" s="67"/>
      <c r="D46" s="223">
        <f>SUM(D41:D45)</f>
        <v>129699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125770</v>
      </c>
      <c r="C47" s="67"/>
      <c r="D47" s="225">
        <f>+D46+D39</f>
        <v>137068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151245</v>
      </c>
      <c r="C49" s="67"/>
      <c r="D49" s="227">
        <f>+D47+D34</f>
        <v>166673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0.5333961474036851</v>
      </c>
      <c r="C51" s="229"/>
      <c r="D51" s="228">
        <f>SUM(D34)/D29</f>
        <v>0.6198701842546064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31" t="s">
        <v>92</v>
      </c>
      <c r="B54" s="331"/>
      <c r="C54" s="331"/>
      <c r="D54" s="331"/>
      <c r="E54" s="8"/>
      <c r="F54" s="66"/>
      <c r="G54" s="67"/>
      <c r="H54" s="8"/>
      <c r="I54" s="8"/>
      <c r="J54" s="8"/>
      <c r="K54" s="8"/>
    </row>
    <row r="55" spans="1:11" ht="15.75">
      <c r="A55" s="332" t="s">
        <v>107</v>
      </c>
      <c r="B55" s="332"/>
      <c r="C55" s="332"/>
      <c r="D55" s="332"/>
      <c r="E55" s="8"/>
      <c r="F55" s="66"/>
      <c r="G55" s="67"/>
      <c r="H55" s="8"/>
      <c r="I55" s="8"/>
      <c r="J55" s="8"/>
      <c r="K55" s="8"/>
    </row>
    <row r="56" spans="1:11" ht="15.75">
      <c r="A56" s="332" t="s">
        <v>24</v>
      </c>
      <c r="B56" s="332"/>
      <c r="C56" s="332"/>
      <c r="D56" s="332"/>
      <c r="E56" s="8"/>
      <c r="F56" s="66"/>
      <c r="G56" s="67"/>
      <c r="H56" s="8"/>
      <c r="I56" s="8"/>
      <c r="J56" s="8"/>
      <c r="K56" s="8"/>
    </row>
    <row r="57" spans="1:11" ht="15.75">
      <c r="A57" s="327"/>
      <c r="B57" s="328"/>
      <c r="C57" s="328"/>
      <c r="D57" s="328"/>
      <c r="E57" s="8"/>
      <c r="F57" s="36"/>
      <c r="G57" s="68"/>
      <c r="H57" s="8"/>
      <c r="I57" s="8"/>
      <c r="J57" s="8"/>
      <c r="K57" s="8"/>
    </row>
    <row r="58" spans="1:9" ht="15">
      <c r="A58" s="329"/>
      <c r="B58" s="329"/>
      <c r="C58" s="329"/>
      <c r="D58" s="329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3"/>
      <c r="B61" s="333"/>
      <c r="C61" s="333"/>
      <c r="D61" s="333"/>
      <c r="E61" s="333"/>
      <c r="F61" s="333"/>
      <c r="G61" s="333"/>
      <c r="H61" s="333"/>
    </row>
    <row r="62" spans="1:8" ht="15">
      <c r="A62" s="330"/>
      <c r="B62" s="330"/>
      <c r="C62" s="330"/>
      <c r="D62" s="330"/>
      <c r="E62" s="330"/>
      <c r="F62" s="330"/>
      <c r="G62" s="330"/>
      <c r="H62" s="330"/>
    </row>
    <row r="63" spans="1:8" ht="15">
      <c r="A63" s="330"/>
      <c r="B63" s="330"/>
      <c r="C63" s="330"/>
      <c r="D63" s="330"/>
      <c r="E63" s="330"/>
      <c r="F63" s="330"/>
      <c r="G63" s="330"/>
      <c r="H63" s="330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FOURTH QUARTER ENDED 30 JUNE 2013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6" t="s">
        <v>93</v>
      </c>
      <c r="E6" s="337"/>
      <c r="F6" s="337"/>
      <c r="G6" s="337"/>
      <c r="H6" s="337"/>
      <c r="I6" s="337"/>
      <c r="J6" s="338"/>
      <c r="K6" s="59"/>
      <c r="L6" s="54"/>
      <c r="M6" s="54"/>
      <c r="N6" s="54"/>
    </row>
    <row r="7" spans="1:14" ht="15">
      <c r="A7" s="238"/>
      <c r="B7" s="54"/>
      <c r="C7" s="54"/>
      <c r="D7" s="284"/>
      <c r="E7" s="339" t="s">
        <v>22</v>
      </c>
      <c r="F7" s="339"/>
      <c r="G7" s="339"/>
      <c r="H7" s="16"/>
      <c r="I7" s="16"/>
      <c r="J7" s="285"/>
      <c r="K7" s="59"/>
      <c r="L7" s="54"/>
      <c r="M7" s="54"/>
      <c r="N7" s="54"/>
    </row>
    <row r="8" spans="1:14" ht="15">
      <c r="A8" s="238"/>
      <c r="B8" s="54"/>
      <c r="C8" s="54"/>
      <c r="D8" s="284"/>
      <c r="E8" s="16"/>
      <c r="F8" s="16"/>
      <c r="G8" s="16" t="s">
        <v>23</v>
      </c>
      <c r="H8" s="16"/>
      <c r="I8" s="59"/>
      <c r="J8" s="285"/>
      <c r="K8" s="54"/>
      <c r="L8" s="54"/>
      <c r="M8" s="54"/>
      <c r="N8" s="54"/>
    </row>
    <row r="9" spans="1:14" ht="15">
      <c r="A9" s="234"/>
      <c r="C9" s="77"/>
      <c r="D9" s="286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7" t="s">
        <v>4</v>
      </c>
      <c r="K9" s="16"/>
      <c r="N9" s="296"/>
    </row>
    <row r="10" spans="1:11" ht="15">
      <c r="A10" s="239"/>
      <c r="C10" s="77"/>
      <c r="D10" s="286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7"/>
      <c r="K10" s="16"/>
    </row>
    <row r="11" spans="1:11" ht="15">
      <c r="A11" s="291"/>
      <c r="C11" s="77"/>
      <c r="D11" s="288" t="s">
        <v>3</v>
      </c>
      <c r="E11" s="289" t="s">
        <v>3</v>
      </c>
      <c r="F11" s="289" t="s">
        <v>3</v>
      </c>
      <c r="G11" s="289" t="s">
        <v>3</v>
      </c>
      <c r="H11" s="289" t="s">
        <v>3</v>
      </c>
      <c r="I11" s="289"/>
      <c r="J11" s="290" t="s">
        <v>3</v>
      </c>
      <c r="K11" s="16"/>
    </row>
    <row r="12" spans="1:11" ht="15">
      <c r="A12" s="240" t="s">
        <v>143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1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110</v>
      </c>
      <c r="C14" s="59"/>
      <c r="D14" s="43">
        <v>47760</v>
      </c>
      <c r="E14" s="43">
        <v>514</v>
      </c>
      <c r="F14" s="43">
        <v>2683</v>
      </c>
      <c r="G14" s="43">
        <v>3586</v>
      </c>
      <c r="H14" s="43">
        <v>-24938</v>
      </c>
      <c r="J14" s="54">
        <f>SUM(D14:I14)</f>
        <v>29605</v>
      </c>
      <c r="K14" s="29"/>
      <c r="M14" s="295"/>
    </row>
    <row r="15" spans="1:15" ht="11.25" customHeight="1">
      <c r="A15" s="234"/>
      <c r="C15" s="59"/>
      <c r="K15" s="29"/>
      <c r="N15" s="313"/>
      <c r="O15" s="313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152</v>
      </c>
      <c r="H16" s="43">
        <f>+'conP&amp;L'!F43</f>
        <v>-4282</v>
      </c>
      <c r="J16" s="54">
        <f>SUM(D16:I16)</f>
        <v>-4130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147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3738</v>
      </c>
      <c r="H18" s="30">
        <f t="shared" si="0"/>
        <v>-29220</v>
      </c>
      <c r="I18" s="30"/>
      <c r="J18" s="30">
        <f t="shared" si="0"/>
        <v>25475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144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105</v>
      </c>
      <c r="C24" s="59"/>
      <c r="D24" s="43">
        <v>47760</v>
      </c>
      <c r="E24" s="43">
        <v>514</v>
      </c>
      <c r="F24" s="43">
        <v>658</v>
      </c>
      <c r="G24" s="43">
        <v>2827</v>
      </c>
      <c r="H24" s="43">
        <v>-2512</v>
      </c>
      <c r="J24" s="54">
        <f>SUM(D24:I24)</f>
        <v>49247</v>
      </c>
      <c r="K24" s="59"/>
      <c r="M24" s="295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>
      <c r="A26" s="234" t="s">
        <v>145</v>
      </c>
      <c r="C26" s="59"/>
      <c r="D26" s="43">
        <v>0</v>
      </c>
      <c r="E26" s="43">
        <v>0</v>
      </c>
      <c r="F26" s="43">
        <v>2025</v>
      </c>
      <c r="G26" s="43" t="s">
        <v>146</v>
      </c>
      <c r="H26" s="54" t="s">
        <v>146</v>
      </c>
      <c r="I26" s="54"/>
      <c r="J26" s="54">
        <f>SUM(D26:I26)</f>
        <v>2025</v>
      </c>
      <c r="K26" s="59"/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15" customHeight="1">
      <c r="A28" s="234" t="s">
        <v>94</v>
      </c>
      <c r="C28" s="59"/>
      <c r="D28" s="43">
        <v>0</v>
      </c>
      <c r="E28" s="43">
        <v>0</v>
      </c>
      <c r="F28" s="43">
        <v>0</v>
      </c>
      <c r="G28" s="43">
        <v>759</v>
      </c>
      <c r="H28" s="54">
        <v>-22426</v>
      </c>
      <c r="I28" s="54"/>
      <c r="J28" s="54">
        <f>SUM(D28:I28)</f>
        <v>-21667</v>
      </c>
      <c r="K28" s="59"/>
      <c r="M28" s="43">
        <f>'conP&amp;L'!H55-J28</f>
        <v>0</v>
      </c>
      <c r="N28" s="29"/>
    </row>
    <row r="29" spans="1:14" ht="7.5" customHeight="1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21.75" customHeight="1" thickBot="1">
      <c r="A30" s="241" t="s">
        <v>148</v>
      </c>
      <c r="C30" s="59"/>
      <c r="D30" s="30">
        <f>SUM(D24:D29)</f>
        <v>47760</v>
      </c>
      <c r="E30" s="30">
        <f aca="true" t="shared" si="1" ref="E30:J30">SUM(E24:E29)</f>
        <v>514</v>
      </c>
      <c r="F30" s="30">
        <f t="shared" si="1"/>
        <v>2683</v>
      </c>
      <c r="G30" s="30">
        <f t="shared" si="1"/>
        <v>3586</v>
      </c>
      <c r="H30" s="30">
        <f t="shared" si="1"/>
        <v>-24938</v>
      </c>
      <c r="I30" s="30"/>
      <c r="J30" s="30">
        <f t="shared" si="1"/>
        <v>29605</v>
      </c>
      <c r="K30" s="59"/>
      <c r="N30" s="29"/>
    </row>
    <row r="31" spans="1:14" ht="15">
      <c r="A31" s="234"/>
      <c r="C31" s="59"/>
      <c r="D31" s="29"/>
      <c r="E31" s="29"/>
      <c r="F31" s="29"/>
      <c r="G31" s="29"/>
      <c r="H31" s="29"/>
      <c r="I31" s="29"/>
      <c r="J31" s="59"/>
      <c r="K31" s="59"/>
      <c r="N31" s="29"/>
    </row>
    <row r="32" spans="1:14" ht="19.5" customHeight="1">
      <c r="A32" s="241"/>
      <c r="C32" s="59"/>
      <c r="D32" s="29"/>
      <c r="E32" s="29"/>
      <c r="F32" s="29"/>
      <c r="G32" s="29"/>
      <c r="H32" s="29"/>
      <c r="I32" s="29"/>
      <c r="J32" s="59"/>
      <c r="K32" s="59"/>
      <c r="N32" s="29"/>
    </row>
    <row r="33" spans="1:14" ht="8.25" customHeight="1">
      <c r="A33" s="243"/>
      <c r="B33" s="59"/>
      <c r="C33" s="59"/>
      <c r="D33" s="59"/>
      <c r="E33" s="59"/>
      <c r="F33" s="59"/>
      <c r="G33" s="59"/>
      <c r="H33" s="59"/>
      <c r="I33" s="59"/>
      <c r="J33" s="59"/>
      <c r="K33" s="59"/>
      <c r="N33" s="29"/>
    </row>
    <row r="34" spans="1:14" ht="15.75">
      <c r="A34" s="340" t="s">
        <v>98</v>
      </c>
      <c r="B34" s="340"/>
      <c r="C34" s="340"/>
      <c r="D34" s="340"/>
      <c r="E34" s="340"/>
      <c r="F34" s="340"/>
      <c r="G34" s="340"/>
      <c r="H34" s="340"/>
      <c r="I34" s="340"/>
      <c r="J34" s="340"/>
      <c r="K34" s="59"/>
      <c r="N34" s="29"/>
    </row>
    <row r="35" spans="1:14" ht="15.75">
      <c r="A35" s="341" t="s">
        <v>111</v>
      </c>
      <c r="B35" s="341"/>
      <c r="C35" s="341"/>
      <c r="D35" s="341"/>
      <c r="E35" s="341"/>
      <c r="F35" s="341"/>
      <c r="G35" s="341"/>
      <c r="H35" s="341"/>
      <c r="I35" s="341"/>
      <c r="J35" s="341"/>
      <c r="K35" s="59"/>
      <c r="N35" s="29"/>
    </row>
    <row r="36" spans="1:14" ht="15.75">
      <c r="A36" s="341" t="s">
        <v>24</v>
      </c>
      <c r="B36" s="341"/>
      <c r="C36" s="341"/>
      <c r="D36" s="341"/>
      <c r="E36" s="341"/>
      <c r="F36" s="341"/>
      <c r="G36" s="341"/>
      <c r="H36" s="341"/>
      <c r="I36" s="341"/>
      <c r="J36" s="341"/>
      <c r="K36" s="59"/>
      <c r="N36" s="29"/>
    </row>
    <row r="37" spans="1:14" ht="15.75" customHeight="1">
      <c r="A37" s="334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N37" s="29"/>
    </row>
    <row r="38" spans="1:14" ht="15.75" customHeight="1">
      <c r="A38" s="304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4" ht="15.75" customHeight="1">
      <c r="A39" s="304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29"/>
      <c r="N39" s="29"/>
    </row>
    <row r="40" spans="1:14" ht="15.75" customHeight="1">
      <c r="A40" s="304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29"/>
      <c r="N40" s="29"/>
    </row>
    <row r="41" spans="1:14" ht="15.75" customHeight="1">
      <c r="A41" s="305"/>
      <c r="B41" s="115"/>
      <c r="C41" s="115"/>
      <c r="D41" s="115"/>
      <c r="E41" s="115"/>
      <c r="F41" s="115"/>
      <c r="G41" s="115"/>
      <c r="H41" s="115"/>
      <c r="I41" s="306"/>
      <c r="J41" s="115"/>
      <c r="K41" s="59"/>
      <c r="L41" s="29"/>
      <c r="N41" s="29"/>
    </row>
    <row r="42" spans="1:14" ht="15.75" customHeight="1">
      <c r="A42" s="305"/>
      <c r="B42" s="115"/>
      <c r="C42" s="115"/>
      <c r="D42" s="115"/>
      <c r="E42" s="115"/>
      <c r="F42" s="115"/>
      <c r="G42" s="115"/>
      <c r="H42" s="115"/>
      <c r="I42" s="115"/>
      <c r="J42" s="115"/>
      <c r="K42" s="59"/>
      <c r="L42" s="29"/>
      <c r="N42" s="29"/>
    </row>
    <row r="43" spans="1:14" ht="15.75" customHeight="1">
      <c r="A43" s="307"/>
      <c r="B43" s="59"/>
      <c r="C43" s="59"/>
      <c r="D43" s="334"/>
      <c r="E43" s="334"/>
      <c r="F43" s="334"/>
      <c r="G43" s="334"/>
      <c r="H43" s="334"/>
      <c r="I43" s="334"/>
      <c r="J43" s="334"/>
      <c r="K43" s="59"/>
      <c r="L43" s="29"/>
      <c r="N43" s="29"/>
    </row>
    <row r="44" spans="1:14" ht="15.75" customHeight="1">
      <c r="A44" s="307"/>
      <c r="B44" s="59"/>
      <c r="C44" s="59"/>
      <c r="D44" s="59"/>
      <c r="E44" s="335"/>
      <c r="F44" s="335"/>
      <c r="G44" s="335"/>
      <c r="H44" s="16"/>
      <c r="I44" s="16"/>
      <c r="J44" s="59"/>
      <c r="K44" s="59"/>
      <c r="L44" s="29"/>
      <c r="N44" s="29"/>
    </row>
    <row r="45" spans="1:14" ht="15.75" customHeight="1">
      <c r="A45" s="307"/>
      <c r="B45" s="59"/>
      <c r="C45" s="59"/>
      <c r="D45" s="59"/>
      <c r="E45" s="16"/>
      <c r="F45" s="16"/>
      <c r="G45" s="16"/>
      <c r="H45" s="16"/>
      <c r="I45" s="59"/>
      <c r="J45" s="59"/>
      <c r="K45" s="59"/>
      <c r="L45" s="29"/>
      <c r="N45" s="29"/>
    </row>
    <row r="46" spans="1:14" ht="15.75" customHeight="1">
      <c r="A46" s="308"/>
      <c r="B46" s="29"/>
      <c r="C46" s="77"/>
      <c r="D46" s="16"/>
      <c r="E46" s="16"/>
      <c r="F46" s="16"/>
      <c r="G46" s="16"/>
      <c r="H46" s="16"/>
      <c r="I46" s="16"/>
      <c r="J46" s="77"/>
      <c r="K46" s="16"/>
      <c r="L46" s="29"/>
      <c r="N46" s="29"/>
    </row>
    <row r="47" spans="1:14" ht="15.75" customHeight="1">
      <c r="A47" s="309"/>
      <c r="B47" s="29"/>
      <c r="C47" s="77"/>
      <c r="D47" s="16"/>
      <c r="E47" s="16"/>
      <c r="F47" s="16"/>
      <c r="G47" s="16"/>
      <c r="H47" s="16"/>
      <c r="I47" s="16"/>
      <c r="J47" s="77"/>
      <c r="K47" s="16"/>
      <c r="L47" s="29"/>
      <c r="N47" s="29"/>
    </row>
    <row r="48" spans="1:14" ht="15.75" customHeight="1">
      <c r="A48" s="310"/>
      <c r="B48" s="29"/>
      <c r="C48" s="77"/>
      <c r="D48" s="16"/>
      <c r="E48" s="16"/>
      <c r="F48" s="16"/>
      <c r="G48" s="16"/>
      <c r="H48" s="16"/>
      <c r="I48" s="16"/>
      <c r="J48" s="77"/>
      <c r="K48" s="16"/>
      <c r="L48" s="29"/>
      <c r="N48" s="29"/>
    </row>
    <row r="49" spans="1:14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9"/>
      <c r="N49" s="29"/>
    </row>
    <row r="50" spans="1:14" ht="15">
      <c r="A50" s="311"/>
      <c r="B50" s="29"/>
      <c r="C50" s="77"/>
      <c r="D50" s="16"/>
      <c r="E50" s="16"/>
      <c r="F50" s="16"/>
      <c r="G50" s="16"/>
      <c r="H50" s="16"/>
      <c r="I50" s="16"/>
      <c r="J50" s="77"/>
      <c r="K50" s="16"/>
      <c r="L50" s="29"/>
      <c r="N50" s="29"/>
    </row>
    <row r="51" spans="1:14" ht="15">
      <c r="A51" s="310"/>
      <c r="B51" s="29"/>
      <c r="C51" s="77"/>
      <c r="D51" s="16"/>
      <c r="E51" s="16"/>
      <c r="F51" s="16"/>
      <c r="G51" s="16"/>
      <c r="H51" s="16"/>
      <c r="I51" s="16"/>
      <c r="J51" s="77"/>
      <c r="K51" s="16"/>
      <c r="L51" s="29"/>
      <c r="N51" s="29"/>
    </row>
    <row r="52" spans="1:14" ht="15">
      <c r="A52" s="308"/>
      <c r="B52" s="29"/>
      <c r="C52" s="59"/>
      <c r="D52" s="29"/>
      <c r="E52" s="29"/>
      <c r="F52" s="29"/>
      <c r="G52" s="29"/>
      <c r="H52" s="29"/>
      <c r="I52" s="29"/>
      <c r="J52" s="59"/>
      <c r="K52" s="29"/>
      <c r="L52" s="29"/>
      <c r="N52" s="29"/>
    </row>
    <row r="53" spans="1:14" ht="15">
      <c r="A53" s="308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08"/>
      <c r="B54" s="29"/>
      <c r="C54" s="59"/>
      <c r="D54" s="29"/>
      <c r="E54" s="29"/>
      <c r="F54" s="29"/>
      <c r="G54" s="59"/>
      <c r="H54" s="29"/>
      <c r="I54" s="29"/>
      <c r="J54" s="59"/>
      <c r="K54" s="29"/>
      <c r="L54" s="29"/>
      <c r="N54" s="29"/>
    </row>
    <row r="55" spans="1:14" ht="15">
      <c r="A55" s="308"/>
      <c r="B55" s="29"/>
      <c r="C55" s="5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4" ht="15">
      <c r="A56" s="312"/>
      <c r="B56" s="29"/>
      <c r="C56" s="59"/>
      <c r="D56" s="29"/>
      <c r="E56" s="29"/>
      <c r="F56" s="29"/>
      <c r="G56" s="29"/>
      <c r="H56" s="29"/>
      <c r="I56" s="29"/>
      <c r="J56" s="29"/>
      <c r="K56" s="29"/>
      <c r="L56" s="29"/>
      <c r="N56" s="29"/>
    </row>
    <row r="57" spans="1:14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  <c r="N57" s="29"/>
    </row>
    <row r="58" spans="1:12" ht="15">
      <c r="A58" s="308"/>
      <c r="B58" s="29"/>
      <c r="C58" s="59"/>
      <c r="D58" s="29"/>
      <c r="E58" s="29"/>
      <c r="F58" s="29"/>
      <c r="G58" s="59"/>
      <c r="H58" s="29"/>
      <c r="I58" s="29"/>
      <c r="J58" s="59"/>
      <c r="K58" s="29"/>
      <c r="L58" s="29"/>
    </row>
    <row r="59" spans="1:12" ht="15">
      <c r="A59" s="29"/>
      <c r="B59" s="29"/>
      <c r="C59" s="29"/>
      <c r="D59" s="29"/>
      <c r="E59" s="29"/>
      <c r="F59" s="29"/>
      <c r="G59" s="29"/>
      <c r="H59" s="29"/>
      <c r="I59" s="29"/>
      <c r="J59" s="5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59"/>
      <c r="K60" s="29"/>
      <c r="L60" s="29"/>
    </row>
    <row r="61" spans="1:12" ht="15">
      <c r="A61" s="312"/>
      <c r="B61" s="29"/>
      <c r="C61" s="5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  <row r="68" spans="1:12" ht="15">
      <c r="A68" s="29"/>
      <c r="B68" s="29"/>
      <c r="C68" s="29"/>
      <c r="D68" s="29"/>
      <c r="E68" s="29"/>
      <c r="F68" s="29"/>
      <c r="G68" s="29"/>
      <c r="H68" s="29"/>
      <c r="I68" s="29"/>
      <c r="J68" s="59"/>
      <c r="K68" s="29"/>
      <c r="L68" s="29"/>
    </row>
    <row r="69" spans="1:12" ht="15">
      <c r="A69" s="29"/>
      <c r="B69" s="29"/>
      <c r="C69" s="29"/>
      <c r="D69" s="29"/>
      <c r="E69" s="29"/>
      <c r="F69" s="29"/>
      <c r="G69" s="29"/>
      <c r="H69" s="29"/>
      <c r="I69" s="29"/>
      <c r="J69" s="59"/>
      <c r="K69" s="29"/>
      <c r="L69" s="29"/>
    </row>
  </sheetData>
  <sheetProtection/>
  <mergeCells count="8">
    <mergeCell ref="D43:J43"/>
    <mergeCell ref="E44:G44"/>
    <mergeCell ref="D6:J6"/>
    <mergeCell ref="E7:G7"/>
    <mergeCell ref="A34:J34"/>
    <mergeCell ref="A35:J35"/>
    <mergeCell ref="A36:J36"/>
    <mergeCell ref="A37:K37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FOURTH QUARTER ENDED 30 JUNE 2013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140</v>
      </c>
      <c r="D6" s="16"/>
      <c r="E6" s="89" t="s">
        <v>106</v>
      </c>
      <c r="G6" s="90"/>
      <c r="H6" s="182"/>
      <c r="I6" s="29"/>
    </row>
    <row r="7" spans="1:9" ht="15">
      <c r="A7" s="313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90" t="s">
        <v>141</v>
      </c>
      <c r="D10" s="16"/>
      <c r="E10" s="90" t="s">
        <v>108</v>
      </c>
      <c r="G10" s="90"/>
      <c r="H10" s="90"/>
      <c r="I10" s="29"/>
    </row>
    <row r="11" spans="1:12" ht="15">
      <c r="A11" s="44" t="s">
        <v>135</v>
      </c>
      <c r="C11" s="89" t="s">
        <v>3</v>
      </c>
      <c r="D11" s="16"/>
      <c r="E11" s="89" t="s">
        <v>3</v>
      </c>
      <c r="G11" s="182"/>
      <c r="H11" s="89"/>
      <c r="I11" s="301"/>
      <c r="J11" s="348"/>
      <c r="K11" s="301"/>
      <c r="L11" s="29"/>
    </row>
    <row r="12" spans="1:12" ht="15">
      <c r="A12" s="43" t="s">
        <v>113</v>
      </c>
      <c r="C12" s="300">
        <f>'conP&amp;L'!F43</f>
        <v>-4282</v>
      </c>
      <c r="D12" s="301"/>
      <c r="E12" s="300">
        <v>-21044</v>
      </c>
      <c r="G12" s="300"/>
      <c r="H12" s="300"/>
      <c r="I12" s="29"/>
      <c r="J12" s="29"/>
      <c r="K12" s="29"/>
      <c r="L12" s="29"/>
    </row>
    <row r="13" spans="1:12" ht="15">
      <c r="A13" s="43" t="s">
        <v>114</v>
      </c>
      <c r="C13" s="300"/>
      <c r="D13" s="301"/>
      <c r="E13" s="300"/>
      <c r="G13" s="182"/>
      <c r="H13" s="89"/>
      <c r="I13" s="29"/>
      <c r="J13" s="29"/>
      <c r="K13" s="29"/>
      <c r="L13" s="29"/>
    </row>
    <row r="14" spans="1:12" ht="15">
      <c r="A14" s="46" t="s">
        <v>115</v>
      </c>
      <c r="C14" s="300">
        <v>5039</v>
      </c>
      <c r="D14" s="301"/>
      <c r="E14" s="300">
        <v>5173</v>
      </c>
      <c r="G14" s="182"/>
      <c r="H14" s="89"/>
      <c r="I14" s="29"/>
      <c r="J14" s="29"/>
      <c r="K14" s="29"/>
      <c r="L14" s="29"/>
    </row>
    <row r="15" spans="1:12" ht="15">
      <c r="A15" s="46" t="s">
        <v>116</v>
      </c>
      <c r="C15" s="300">
        <v>8213</v>
      </c>
      <c r="D15" s="301"/>
      <c r="E15" s="300">
        <v>8617</v>
      </c>
      <c r="G15" s="182"/>
      <c r="H15" s="89"/>
      <c r="I15" s="29"/>
      <c r="J15" s="29"/>
      <c r="K15" s="29"/>
      <c r="L15" s="29"/>
    </row>
    <row r="16" spans="1:12" ht="15">
      <c r="A16" s="46" t="s">
        <v>150</v>
      </c>
      <c r="C16" s="300">
        <v>0</v>
      </c>
      <c r="D16" s="301"/>
      <c r="E16" s="300">
        <v>3960</v>
      </c>
      <c r="G16" s="182"/>
      <c r="H16" s="89"/>
      <c r="I16" s="29"/>
      <c r="J16" s="29"/>
      <c r="K16" s="29"/>
      <c r="L16" s="29"/>
    </row>
    <row r="17" spans="1:12" ht="15">
      <c r="A17" s="46" t="s">
        <v>139</v>
      </c>
      <c r="C17" s="300">
        <v>-5</v>
      </c>
      <c r="D17" s="301"/>
      <c r="E17" s="300">
        <v>-10</v>
      </c>
      <c r="G17" s="182"/>
      <c r="H17" s="89"/>
      <c r="I17" s="29"/>
      <c r="J17" s="29"/>
      <c r="K17" s="29"/>
      <c r="L17" s="29"/>
    </row>
    <row r="18" spans="1:12" ht="15">
      <c r="A18" s="46" t="s">
        <v>117</v>
      </c>
      <c r="C18" s="300">
        <v>-2</v>
      </c>
      <c r="D18" s="301"/>
      <c r="E18" s="300">
        <v>-10</v>
      </c>
      <c r="G18" s="182"/>
      <c r="H18" s="89"/>
      <c r="I18" s="29"/>
      <c r="J18" s="29"/>
      <c r="K18" s="29"/>
      <c r="L18" s="29"/>
    </row>
    <row r="19" spans="1:12" ht="15">
      <c r="A19" s="46" t="s">
        <v>118</v>
      </c>
      <c r="C19" s="300">
        <f>-'conP&amp;L'!F35</f>
        <v>-5323</v>
      </c>
      <c r="D19" s="301"/>
      <c r="E19" s="300">
        <v>-7744</v>
      </c>
      <c r="G19" s="182"/>
      <c r="H19" s="270"/>
      <c r="I19" s="29"/>
      <c r="J19" s="29"/>
      <c r="K19" s="29"/>
      <c r="L19" s="29"/>
    </row>
    <row r="20" spans="1:12" ht="4.5" customHeight="1">
      <c r="A20" s="46"/>
      <c r="C20" s="302"/>
      <c r="D20" s="301"/>
      <c r="E20" s="302"/>
      <c r="G20" s="182"/>
      <c r="H20" s="89"/>
      <c r="I20" s="29"/>
      <c r="J20" s="29"/>
      <c r="K20" s="29"/>
      <c r="L20" s="29"/>
    </row>
    <row r="21" spans="1:12" ht="15">
      <c r="A21" s="43" t="s">
        <v>119</v>
      </c>
      <c r="C21" s="300">
        <f>SUM(C11:C20)</f>
        <v>3640</v>
      </c>
      <c r="D21" s="301"/>
      <c r="E21" s="300">
        <f>SUM(E11:E20)</f>
        <v>-11058</v>
      </c>
      <c r="G21" s="182"/>
      <c r="H21" s="89"/>
      <c r="I21" s="29"/>
      <c r="J21" s="29"/>
      <c r="K21" s="29"/>
      <c r="L21" s="29"/>
    </row>
    <row r="22" spans="1:12" ht="15">
      <c r="A22" s="46" t="s">
        <v>120</v>
      </c>
      <c r="C22" s="302">
        <v>4974</v>
      </c>
      <c r="D22" s="301"/>
      <c r="E22" s="302">
        <v>9790</v>
      </c>
      <c r="G22" s="300"/>
      <c r="H22" s="300"/>
      <c r="I22" s="29"/>
      <c r="J22" s="29"/>
      <c r="K22" s="29"/>
      <c r="L22" s="29"/>
    </row>
    <row r="23" spans="1:12" ht="15">
      <c r="A23" s="43" t="s">
        <v>121</v>
      </c>
      <c r="C23" s="300">
        <f>SUM(C21:C22)</f>
        <v>8614</v>
      </c>
      <c r="D23" s="301"/>
      <c r="E23" s="300">
        <f>SUM(E21:E22)</f>
        <v>-1268</v>
      </c>
      <c r="G23" s="314"/>
      <c r="H23" s="89"/>
      <c r="I23" s="29"/>
      <c r="J23" s="29"/>
      <c r="K23" s="29"/>
      <c r="L23" s="29"/>
    </row>
    <row r="24" spans="1:12" ht="15">
      <c r="A24" s="43" t="s">
        <v>122</v>
      </c>
      <c r="C24" s="300">
        <v>0</v>
      </c>
      <c r="D24" s="301"/>
      <c r="E24" s="300">
        <v>7</v>
      </c>
      <c r="G24" s="314"/>
      <c r="H24" s="89"/>
      <c r="I24" s="29"/>
      <c r="J24" s="29"/>
      <c r="K24" s="29"/>
      <c r="L24" s="29"/>
    </row>
    <row r="25" spans="1:12" ht="15">
      <c r="A25" s="43" t="s">
        <v>123</v>
      </c>
      <c r="C25" s="300">
        <v>-8213</v>
      </c>
      <c r="D25" s="301"/>
      <c r="E25" s="300">
        <v>-8617</v>
      </c>
      <c r="G25" s="182"/>
      <c r="H25" s="89"/>
      <c r="I25" s="29"/>
      <c r="J25" s="29"/>
      <c r="K25" s="29"/>
      <c r="L25" s="29"/>
    </row>
    <row r="26" spans="1:12" ht="2.25" customHeight="1">
      <c r="A26" s="44"/>
      <c r="C26" s="89"/>
      <c r="D26" s="16"/>
      <c r="E26" s="89"/>
      <c r="G26" s="182"/>
      <c r="H26" s="89"/>
      <c r="I26" s="29"/>
      <c r="J26" s="29"/>
      <c r="K26" s="29"/>
      <c r="L26" s="29"/>
    </row>
    <row r="27" spans="1:12" ht="18.75" customHeight="1">
      <c r="A27" s="43" t="s">
        <v>136</v>
      </c>
      <c r="C27" s="303">
        <f>SUM(C23:C26)</f>
        <v>401</v>
      </c>
      <c r="E27" s="303">
        <f>SUM(E23:E26)</f>
        <v>-9878</v>
      </c>
      <c r="G27" s="29"/>
      <c r="H27" s="29"/>
      <c r="I27" s="29"/>
      <c r="J27" s="29"/>
      <c r="K27" s="29"/>
      <c r="L27" s="29"/>
    </row>
    <row r="28" spans="7:12" ht="15">
      <c r="G28" s="29"/>
      <c r="H28" s="29"/>
      <c r="I28" s="29"/>
      <c r="J28" s="29"/>
      <c r="K28" s="29"/>
      <c r="L28" s="29"/>
    </row>
    <row r="29" spans="1:12" ht="15">
      <c r="A29" s="44" t="s">
        <v>128</v>
      </c>
      <c r="C29" s="29"/>
      <c r="E29" s="29"/>
      <c r="G29" s="29"/>
      <c r="H29" s="29"/>
      <c r="I29" s="29"/>
      <c r="J29" s="29"/>
      <c r="K29" s="29"/>
      <c r="L29" s="29"/>
    </row>
    <row r="30" spans="1:12" ht="15">
      <c r="A30" s="43" t="s">
        <v>124</v>
      </c>
      <c r="C30" s="29">
        <v>0</v>
      </c>
      <c r="E30" s="29">
        <v>2632</v>
      </c>
      <c r="G30" s="29"/>
      <c r="H30" s="29"/>
      <c r="I30" s="29"/>
      <c r="J30" s="29"/>
      <c r="K30" s="29"/>
      <c r="L30" s="29"/>
    </row>
    <row r="31" spans="1:12" ht="15">
      <c r="A31" s="43" t="s">
        <v>125</v>
      </c>
      <c r="C31" s="29">
        <v>5</v>
      </c>
      <c r="E31" s="29">
        <v>10</v>
      </c>
      <c r="G31" s="29"/>
      <c r="H31" s="29"/>
      <c r="I31" s="29"/>
      <c r="J31" s="29"/>
      <c r="K31" s="29"/>
      <c r="L31" s="29"/>
    </row>
    <row r="32" spans="1:12" ht="15">
      <c r="A32" s="43" t="s">
        <v>126</v>
      </c>
      <c r="C32" s="29">
        <v>-764</v>
      </c>
      <c r="E32" s="29">
        <v>-864</v>
      </c>
      <c r="G32" s="29"/>
      <c r="H32" s="29"/>
      <c r="I32" s="29"/>
      <c r="J32" s="29"/>
      <c r="K32" s="29"/>
      <c r="L32" s="29"/>
    </row>
    <row r="33" spans="1:12" ht="15">
      <c r="A33" s="43" t="s">
        <v>127</v>
      </c>
      <c r="C33" s="29">
        <v>2</v>
      </c>
      <c r="E33" s="29">
        <v>10</v>
      </c>
      <c r="G33" s="29"/>
      <c r="H33" s="29"/>
      <c r="I33" s="29"/>
      <c r="J33" s="29"/>
      <c r="K33" s="29"/>
      <c r="L33" s="29"/>
    </row>
    <row r="34" spans="1:12" ht="3.75" customHeight="1">
      <c r="A34" s="44"/>
      <c r="C34" s="29"/>
      <c r="E34" s="29"/>
      <c r="G34" s="29"/>
      <c r="H34" s="29"/>
      <c r="I34" s="29"/>
      <c r="J34" s="29"/>
      <c r="K34" s="29"/>
      <c r="L34" s="29"/>
    </row>
    <row r="35" spans="1:12" ht="18" customHeight="1">
      <c r="A35" s="43" t="s">
        <v>137</v>
      </c>
      <c r="C35" s="303">
        <f>SUM(C29:C33)</f>
        <v>-757</v>
      </c>
      <c r="E35" s="303">
        <f>SUM(E29:E33)</f>
        <v>1788</v>
      </c>
      <c r="G35" s="29"/>
      <c r="H35" s="29"/>
      <c r="I35" s="29"/>
      <c r="J35" s="29"/>
      <c r="K35" s="29"/>
      <c r="L35" s="29"/>
    </row>
    <row r="36" spans="7:12" ht="15">
      <c r="G36" s="29"/>
      <c r="H36" s="29"/>
      <c r="I36" s="29"/>
      <c r="J36" s="29"/>
      <c r="K36" s="29"/>
      <c r="L36" s="29"/>
    </row>
    <row r="37" spans="1:12" ht="15">
      <c r="A37" s="44" t="s">
        <v>129</v>
      </c>
      <c r="C37" s="29"/>
      <c r="E37" s="29"/>
      <c r="G37" s="29"/>
      <c r="H37" s="29"/>
      <c r="I37" s="29"/>
      <c r="J37" s="29"/>
      <c r="K37" s="29"/>
      <c r="L37" s="29"/>
    </row>
    <row r="38" spans="1:12" ht="15">
      <c r="A38" s="43" t="s">
        <v>130</v>
      </c>
      <c r="C38" s="29">
        <v>10099</v>
      </c>
      <c r="E38" s="29">
        <v>19133</v>
      </c>
      <c r="G38" s="29"/>
      <c r="H38" s="29"/>
      <c r="I38" s="29"/>
      <c r="J38" s="29"/>
      <c r="K38" s="29"/>
      <c r="L38" s="29"/>
    </row>
    <row r="39" spans="1:12" ht="15">
      <c r="A39" s="43" t="s">
        <v>131</v>
      </c>
      <c r="C39" s="29">
        <v>-20945</v>
      </c>
      <c r="E39" s="29">
        <v>-16750</v>
      </c>
      <c r="G39" s="29"/>
      <c r="H39" s="29"/>
      <c r="I39" s="29"/>
      <c r="J39" s="29"/>
      <c r="K39" s="29"/>
      <c r="L39" s="29"/>
    </row>
    <row r="40" spans="1:12" ht="15">
      <c r="A40" s="43" t="s">
        <v>132</v>
      </c>
      <c r="C40" s="29">
        <v>-137</v>
      </c>
      <c r="E40" s="29">
        <v>-142</v>
      </c>
      <c r="G40" s="29"/>
      <c r="H40" s="29"/>
      <c r="I40" s="29"/>
      <c r="J40" s="29"/>
      <c r="K40" s="29"/>
      <c r="L40" s="29"/>
    </row>
    <row r="41" spans="1:9" ht="15">
      <c r="A41" s="43" t="s">
        <v>133</v>
      </c>
      <c r="C41" s="29">
        <v>0</v>
      </c>
      <c r="E41" s="29">
        <v>0</v>
      </c>
      <c r="G41" s="29"/>
      <c r="H41" s="29"/>
      <c r="I41" s="29"/>
    </row>
    <row r="42" spans="1:9" ht="15">
      <c r="A42" s="46" t="s">
        <v>134</v>
      </c>
      <c r="C42" s="29">
        <v>12039</v>
      </c>
      <c r="E42" s="29">
        <v>-91</v>
      </c>
      <c r="G42" s="29"/>
      <c r="H42" s="29"/>
      <c r="I42" s="29"/>
    </row>
    <row r="43" spans="1:9" ht="3" customHeight="1">
      <c r="A43" s="44"/>
      <c r="C43" s="29"/>
      <c r="E43" s="29"/>
      <c r="G43" s="29"/>
      <c r="H43" s="29"/>
      <c r="I43" s="29"/>
    </row>
    <row r="44" spans="1:9" ht="18.75" customHeight="1">
      <c r="A44" s="43" t="s">
        <v>138</v>
      </c>
      <c r="C44" s="303">
        <f>SUM(C37:C43)</f>
        <v>1056</v>
      </c>
      <c r="E44" s="303">
        <f>SUM(E37:E43)</f>
        <v>2150</v>
      </c>
      <c r="G44" s="29"/>
      <c r="H44" s="29"/>
      <c r="I44" s="29"/>
    </row>
    <row r="45" spans="3:9" ht="4.5" customHeight="1">
      <c r="C45" s="29"/>
      <c r="E45" s="29"/>
      <c r="G45" s="29"/>
      <c r="H45" s="29"/>
      <c r="I45" s="29"/>
    </row>
    <row r="46" spans="1:9" ht="15">
      <c r="A46" s="44" t="s">
        <v>13</v>
      </c>
      <c r="C46" s="43">
        <f>+C44+C35+C27</f>
        <v>700</v>
      </c>
      <c r="E46" s="43">
        <f>+E44+E35+E27</f>
        <v>-5940</v>
      </c>
      <c r="G46" s="29"/>
      <c r="H46" s="29"/>
      <c r="I46" s="29"/>
    </row>
    <row r="47" spans="1:9" ht="15">
      <c r="A47" s="43" t="s">
        <v>151</v>
      </c>
      <c r="C47" s="54">
        <v>0</v>
      </c>
      <c r="E47" s="54">
        <v>-5</v>
      </c>
      <c r="G47" s="29"/>
      <c r="H47" s="29"/>
      <c r="I47" s="29"/>
    </row>
    <row r="48" spans="1:9" ht="20.25" customHeight="1">
      <c r="A48" s="43" t="s">
        <v>14</v>
      </c>
      <c r="C48" s="43">
        <v>-2171</v>
      </c>
      <c r="E48" s="43">
        <v>3774</v>
      </c>
      <c r="G48" s="29"/>
      <c r="H48" s="29"/>
      <c r="I48" s="29"/>
    </row>
    <row r="49" spans="7:9" ht="5.25" customHeight="1">
      <c r="G49" s="29"/>
      <c r="H49" s="29"/>
      <c r="I49" s="29"/>
    </row>
    <row r="50" spans="1:9" ht="23.25" customHeight="1" thickBot="1">
      <c r="A50" s="44" t="s">
        <v>2</v>
      </c>
      <c r="C50" s="30">
        <f>SUM(C46:C49)</f>
        <v>-1471</v>
      </c>
      <c r="E50" s="30">
        <f>SUM(E46:E49)</f>
        <v>-2171</v>
      </c>
      <c r="G50" s="29"/>
      <c r="H50" s="29"/>
      <c r="I50" s="29"/>
    </row>
    <row r="51" spans="7:9" ht="15">
      <c r="G51" s="29"/>
      <c r="H51" s="29"/>
      <c r="I51" s="29"/>
    </row>
    <row r="52" spans="1:9" ht="15">
      <c r="A52" s="44" t="s">
        <v>1</v>
      </c>
      <c r="G52" s="29"/>
      <c r="H52" s="29"/>
      <c r="I52" s="29"/>
    </row>
    <row r="53" spans="7:9" ht="3" customHeight="1">
      <c r="G53" s="29"/>
      <c r="H53" s="29"/>
      <c r="I53" s="29"/>
    </row>
    <row r="54" spans="1:9" ht="15">
      <c r="A54" s="43" t="s">
        <v>0</v>
      </c>
      <c r="C54" s="43">
        <v>548</v>
      </c>
      <c r="E54" s="43">
        <v>242</v>
      </c>
      <c r="G54" s="29">
        <f>C54-CONBS!B24</f>
        <v>0</v>
      </c>
      <c r="H54" s="29"/>
      <c r="I54" s="29"/>
    </row>
    <row r="55" spans="1:9" ht="15">
      <c r="A55" s="43" t="s">
        <v>66</v>
      </c>
      <c r="C55" s="43">
        <v>-2019</v>
      </c>
      <c r="E55" s="43">
        <v>-2413</v>
      </c>
      <c r="G55" s="29"/>
      <c r="H55" s="29"/>
      <c r="I55" s="29"/>
    </row>
    <row r="56" spans="7:9" ht="8.25" customHeight="1">
      <c r="G56" s="29"/>
      <c r="H56" s="29"/>
      <c r="I56" s="29"/>
    </row>
    <row r="57" spans="3:9" ht="19.5" customHeight="1" thickBot="1">
      <c r="C57" s="30">
        <f>SUM(C52:C56)</f>
        <v>-1471</v>
      </c>
      <c r="E57" s="30">
        <f>SUM(E52:E56)</f>
        <v>-2171</v>
      </c>
      <c r="G57" s="29"/>
      <c r="H57" s="29"/>
      <c r="I57" s="29"/>
    </row>
    <row r="58" spans="3:9" ht="15">
      <c r="C58" s="29"/>
      <c r="E58" s="29"/>
      <c r="G58" s="29"/>
      <c r="H58" s="29"/>
      <c r="I58" s="29"/>
    </row>
    <row r="59" spans="1:9" ht="15.75">
      <c r="A59" s="340" t="s">
        <v>100</v>
      </c>
      <c r="B59" s="340"/>
      <c r="C59" s="340"/>
      <c r="D59" s="340"/>
      <c r="E59" s="340"/>
      <c r="G59" s="29"/>
      <c r="H59" s="29"/>
      <c r="I59" s="29"/>
    </row>
    <row r="60" spans="1:9" ht="15.75">
      <c r="A60" s="341" t="s">
        <v>112</v>
      </c>
      <c r="B60" s="341"/>
      <c r="C60" s="341"/>
      <c r="D60" s="341"/>
      <c r="E60" s="341"/>
      <c r="G60" s="29"/>
      <c r="H60" s="29"/>
      <c r="I60" s="29"/>
    </row>
    <row r="61" spans="1:9" ht="15.75">
      <c r="A61" s="341" t="s">
        <v>67</v>
      </c>
      <c r="B61" s="341"/>
      <c r="C61" s="341"/>
      <c r="D61" s="341"/>
      <c r="E61" s="341"/>
      <c r="G61" s="29"/>
      <c r="H61" s="29"/>
      <c r="I61" s="29"/>
    </row>
    <row r="62" spans="1:13" ht="15">
      <c r="A62" s="334"/>
      <c r="B62" s="334"/>
      <c r="C62" s="334"/>
      <c r="D62" s="334"/>
      <c r="E62" s="334"/>
      <c r="F62" s="176"/>
      <c r="G62" s="176"/>
      <c r="H62" s="176"/>
      <c r="I62" s="176"/>
      <c r="J62" s="176"/>
      <c r="K62" s="176"/>
      <c r="L62" s="176"/>
      <c r="M62" s="176"/>
    </row>
    <row r="63" spans="1:13" ht="15">
      <c r="A63" s="334"/>
      <c r="B63" s="334"/>
      <c r="C63" s="334"/>
      <c r="D63" s="334"/>
      <c r="E63" s="334"/>
      <c r="F63" s="177"/>
      <c r="G63" s="177"/>
      <c r="H63" s="177"/>
      <c r="I63" s="177"/>
      <c r="J63" s="177"/>
      <c r="K63" s="177"/>
      <c r="L63" s="177"/>
      <c r="M63" s="177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3:9" ht="15">
      <c r="C66" s="43">
        <f>+C50-C57</f>
        <v>0</v>
      </c>
      <c r="E66" s="43">
        <f>+E50-E57</f>
        <v>0</v>
      </c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  <row r="86" spans="7:9" ht="15">
      <c r="G86" s="29"/>
      <c r="H86" s="29"/>
      <c r="I86" s="29"/>
    </row>
  </sheetData>
  <sheetProtection/>
  <mergeCells count="5">
    <mergeCell ref="A63:E63"/>
    <mergeCell ref="A62:E62"/>
    <mergeCell ref="A59:E59"/>
    <mergeCell ref="A60:E60"/>
    <mergeCell ref="A61:E61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5" sqref="A5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2"/>
      <c r="E180" s="342"/>
      <c r="F180" s="342"/>
      <c r="H180" s="343"/>
      <c r="I180" s="344"/>
      <c r="J180" s="344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7"/>
      <c r="E230" s="347"/>
      <c r="F230" s="347"/>
      <c r="G230" s="94"/>
      <c r="H230" s="320"/>
      <c r="I230" s="320"/>
      <c r="J230" s="320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5"/>
      <c r="E407" s="346"/>
      <c r="F407" s="346"/>
      <c r="G407" s="70"/>
      <c r="H407" s="345"/>
      <c r="I407" s="346"/>
      <c r="J407" s="346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5"/>
      <c r="E424" s="346"/>
      <c r="F424" s="346"/>
      <c r="G424" s="70"/>
      <c r="H424" s="345"/>
      <c r="I424" s="346"/>
      <c r="J424" s="346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2013-08-27T03:02:41Z</cp:lastPrinted>
  <dcterms:created xsi:type="dcterms:W3CDTF">1999-07-06T22:24:37Z</dcterms:created>
  <dcterms:modified xsi:type="dcterms:W3CDTF">2013-08-27T06:32:15Z</dcterms:modified>
  <cp:category/>
  <cp:version/>
  <cp:contentType/>
  <cp:contentStatus/>
</cp:coreProperties>
</file>